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e66256fef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24b4c865471743b3"/>
    <x:sheet xmlns:r="http://schemas.openxmlformats.org/officeDocument/2006/relationships" name="داده‌ها" sheetId="2" r:id="Rbbc0d093c0654759"/>
    <x:sheet xmlns:r="http://schemas.openxmlformats.org/officeDocument/2006/relationships" name="تحلیل" sheetId="3" r:id="Rb614841d91454853"/>
    <x:sheet xmlns:r="http://schemas.openxmlformats.org/officeDocument/2006/relationships" name="پارامترها" sheetId="4" r:id="R5aedefdec81b451e"/>
    <x:sheet xmlns:r="http://schemas.openxmlformats.org/officeDocument/2006/relationships" name="راهنما" sheetId="5" r:id="Rd7c4bc7c3a0a4ff5"/>
    <x:sheet xmlns:r="http://schemas.openxmlformats.org/officeDocument/2006/relationships" name="گانت" sheetId="6" r:id="R7c8e286dd7aa4f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%"/>
    <x:numFmt numFmtId="202" formatCode="mm/dd"/>
    <x:numFmt numFmtId="203" formatCode="#,##0;[Red](#,##0);–"/>
  </x:numFmts>
  <x:fonts count="11">
    <x:font>
      <x:sz val="11"/>
      <x:name val="Carlito"/>
    </x:font>
    <x:font>
      <x:b/>
      <x:sz val="10"/>
      <x:color rgb="FFFFFFFF"/>
      <x:name val="Tahoma"/>
    </x:font>
    <x:font>
      <x:sz val="9"/>
      <x:color rgb="FF1B3141"/>
      <x:name val="Tahoma"/>
    </x:font>
    <x:font>
      <x:b/>
      <x:sz val="19"/>
      <x:color rgb="FFFFFFFF"/>
      <x:name val="Tahoma"/>
    </x:font>
    <x:font>
      <x:b/>
      <x:sz val="11"/>
      <x:color rgb="FF1B3141"/>
      <x:name val="Tahoma"/>
    </x:font>
    <x:font>
      <x:b/>
      <x:sz val="9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4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007F80"/>
      </x:patternFill>
    </x:fill>
    <x:fill>
      <x:patternFill patternType="solid">
        <x:fgColor rgb="FFDFE9F1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2" fillId="3" borderId="1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200" fontId="4" fillId="3" borderId="0" xfId="0" applyNumberFormat="1" applyFont="1" applyFill="1" applyBorder="1"/>
    <x:xf numFmtId="200" fontId="4" fillId="3" borderId="1" xfId="0" applyNumberFormat="1" applyFont="1" applyFill="1" applyBorder="1"/>
    <x:xf numFmtId="201" fontId="2" fillId="4" borderId="0" xfId="0" applyNumberFormat="1" applyFont="1" applyFill="1" applyBorder="1" applyAlignment="1">
      <x:alignment vertical="center"/>
    </x:xf>
    <x:xf numFmtId="201" fontId="2" fillId="4" borderId="1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6" borderId="0" xfId="0" applyNumberFormat="1" applyFont="1" applyFill="1" applyBorder="1"/>
    <x:xf numFmtId="202" fontId="5" fillId="6" borderId="0" xfId="0" applyNumberFormat="1" applyFont="1" applyFill="1" applyBorder="1"/>
    <x:xf numFmtId="202" fontId="5" fillId="6" borderId="0" xfId="0" applyNumberFormat="1" applyFont="1" applyFill="1" applyBorder="1" applyAlignment="1">
      <x:alignment horizontal="center"/>
    </x:xf>
    <x:xf numFmtId="202" fontId="0" fillId="6" borderId="1" xfId="0" applyNumberFormat="1" applyFont="1" applyFill="1" applyBorder="1"/>
    <x:xf numFmtId="202" fontId="5" fillId="6" borderId="1" xfId="0" applyNumberFormat="1" applyFont="1" applyFill="1" applyBorder="1"/>
    <x:xf numFmtId="202" fontId="5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horizontal="center"/>
    </x:xf>
    <x:xf numFmtId="0" fontId="7" fillId="8" borderId="1" xfId="0" applyNumberFormat="1" applyFont="1" applyFill="1" applyBorder="1" applyAlignment="1">
      <x:alignment horizontal="center" vertical="center"/>
    </x:xf>
    <x:xf numFmtId="203" fontId="7" fillId="8" borderId="0" xfId="0" applyNumberFormat="1" applyFont="1" applyFill="1" applyBorder="1" applyAlignment="1">
      <x:alignment horizontal="center" vertical="center"/>
    </x:xf>
    <x:xf numFmtId="203" fontId="7" fillId="8" borderId="1" xfId="0" applyNumberFormat="1" applyFont="1" applyFill="1" applyBorder="1" applyAlignment="1">
      <x:alignment horizontal="center" vertical="center"/>
    </x:xf>
    <x:xf numFmtId="201" fontId="7" fillId="8" borderId="0" xfId="0" applyNumberFormat="1" applyFont="1" applyFill="1" applyBorder="1" applyAlignment="1">
      <x:alignment horizontal="center" vertical="center"/>
    </x:xf>
    <x:xf numFmtId="201" fontId="7" fillId="8" borderId="1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right"/>
    </x:xf>
    <x:xf numFmtId="0" fontId="8" fillId="2" borderId="0" xfId="0" applyNumberFormat="1" applyFont="1" applyFill="1" applyBorder="1" applyAlignment="1">
      <x:alignment horizontal="right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right"/>
    </x:xf>
    <x:xf numFmtId="0" fontId="8" fillId="2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/>
    </x:xf>
    <x:xf numFmtId="0" fontId="1" fillId="5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2" fillId="9" borderId="1" xfId="0" applyNumberFormat="1" applyFont="1" applyFill="1" applyBorder="1"/>
    <x:xf numFmtId="0" fontId="2" fillId="9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horizontal="right"/>
    </x:xf>
    <x:xf numFmtId="0" fontId="9" fillId="5" borderId="0" xfId="0" applyNumberFormat="1" applyFont="1" applyFill="1" applyBorder="1" applyAlignment="1">
      <x:alignment horizontal="right" vertical="center"/>
    </x:xf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horizontal="right"/>
    </x:xf>
    <x:xf numFmtId="0" fontId="9" fillId="5" borderId="1" xfId="0" applyNumberFormat="1" applyFont="1" applyFill="1" applyBorder="1" applyAlignment="1">
      <x:alignment horizontal="right" vertical="center"/>
    </x:xf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4" fillId="10" borderId="0" xfId="0" applyNumberFormat="1" applyFont="1" applyFill="1" applyBorder="1" applyAlignment="1">
      <x:alignment horizontal="right"/>
    </x:xf>
    <x:xf numFmtId="0" fontId="4" fillId="10" borderId="0" xfId="0" applyNumberFormat="1" applyFont="1" applyFill="1" applyBorder="1" applyAlignment="1">
      <x:alignment horizontal="right" vertical="center"/>
    </x:xf>
    <x:xf numFmtId="0" fontId="0" fillId="10" borderId="1" xfId="0" applyNumberFormat="1" applyFont="1" applyFill="1" applyBorder="1"/>
    <x:xf numFmtId="0" fontId="4" fillId="10" borderId="1" xfId="0" applyNumberFormat="1" applyFont="1" applyFill="1" applyBorder="1"/>
    <x:xf numFmtId="0" fontId="4" fillId="10" borderId="1" xfId="0" applyNumberFormat="1" applyFont="1" applyFill="1" applyBorder="1" applyAlignment="1">
      <x:alignment horizontal="right"/>
    </x:xf>
    <x:xf numFmtId="0" fontId="4" fillId="10" borderId="1" xfId="0" applyNumberFormat="1" applyFont="1" applyFill="1" applyBorder="1" applyAlignment="1">
      <x:alignment horizontal="right" vertical="center"/>
    </x:xf>
    <x:xf numFmtId="0" fontId="10" fillId="9" borderId="0" xfId="0" applyNumberFormat="1" applyFont="1" applyFill="1" applyBorder="1"/>
    <x:xf numFmtId="0" fontId="10" fillId="9" borderId="0" xfId="0" applyNumberFormat="1" applyFont="1" applyFill="1" applyBorder="1" applyAlignment="1">
      <x:alignment wrapText="1"/>
    </x:xf>
    <x:xf numFmtId="0" fontId="10" fillId="9" borderId="1" xfId="0" applyNumberFormat="1" applyFont="1" applyFill="1" applyBorder="1"/>
    <x:xf numFmtId="0" fontId="10" fillId="9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11" borderId="0" xfId="0" applyNumberFormat="1" applyFont="1" applyFill="1" applyBorder="1" applyAlignment="1">
      <x:alignment wrapText="1"/>
    </x:xf>
    <x:xf numFmtId="0" fontId="10" fillId="11" borderId="0" xfId="0" applyNumberFormat="1" applyFont="1" applyFill="1" applyBorder="1" applyAlignment="1">
      <x:alignment wrapText="1"/>
    </x:xf>
    <x:xf numFmtId="0" fontId="10" fillId="11" borderId="0" xfId="0" applyNumberFormat="1" applyFont="1" applyFill="1" applyBorder="1" applyAlignment="1">
      <x:alignment vertical="center" wrapText="1"/>
    </x:xf>
    <x:xf numFmtId="0" fontId="2" fillId="12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10" fillId="12" borderId="0" xfId="0" applyNumberFormat="1" applyFont="1" applyFill="1" applyBorder="1" applyAlignment="1">
      <x:alignment wrapText="1"/>
    </x:xf>
    <x:xf numFmtId="0" fontId="10" fillId="12" borderId="0" xfId="0" applyNumberFormat="1" applyFont="1" applyFill="1" applyBorder="1"/>
    <x:xf numFmtId="0" fontId="10" fillId="12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10" fillId="11" borderId="0" xfId="0" applyNumberFormat="1" applyFont="1" applyFill="1" applyBorder="1"/>
    <x:xf numFmtId="0" fontId="1" fillId="13" borderId="0" xfId="0" applyNumberFormat="1" applyFont="1" applyFill="1" applyBorder="1" applyAlignment="1">
      <x:alignment horizontal="right" vertical="center"/>
    </x:xf>
    <x:xf numFmtId="0" fontId="8" fillId="1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color rgb="FFFFFFFF"/>
      </x:font>
      <x:fill>
        <x:patternFill>
          <x:bgColor rgb="FF33A6A1"/>
        </x:patternFill>
      </x:fill>
    </x:dxf>
    <x:dxf>
      <x:font>
        <x:color rgb="FF9D2A1D"/>
      </x:font>
      <x:fill>
        <x:patternFill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7adb67c5c487d" /><Relationship Type="http://schemas.openxmlformats.org/officeDocument/2006/relationships/theme" Target="/xl/theme/theme1.xml" Id="Rb252bb7a38534374" /><Relationship Type="http://schemas.openxmlformats.org/officeDocument/2006/relationships/sharedStrings" Target="/xl/sharedStrings.xml" Id="Ra1d72c5cfc8e4cc4" /><Relationship Type="http://schemas.openxmlformats.org/officeDocument/2006/relationships/worksheet" Target="/xl/worksheets/sheet1.xml" Id="R24b4c865471743b3" /><Relationship Type="http://schemas.openxmlformats.org/officeDocument/2006/relationships/worksheet" Target="/xl/worksheets/sheet2.xml" Id="Rbbc0d093c0654759" /><Relationship Type="http://schemas.openxmlformats.org/officeDocument/2006/relationships/worksheet" Target="/xl/worksheets/sheet3.xml" Id="Rb614841d91454853" /><Relationship Type="http://schemas.openxmlformats.org/officeDocument/2006/relationships/worksheet" Target="/xl/worksheets/sheet4.xml" Id="R5aedefdec81b451e" /><Relationship Type="http://schemas.openxmlformats.org/officeDocument/2006/relationships/worksheet" Target="/xl/worksheets/sheet5.xml" Id="Rd7c4bc7c3a0a4ff5" /><Relationship Type="http://schemas.openxmlformats.org/officeDocument/2006/relationships/worksheet" Target="/xl/worksheets/sheet6.xml" Id="R7c8e286dd7aa4f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3d9944f55ec47a8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کار کسب‌شده</c:v>
          </c:tx>
          <c:cat>
            <c:strRef>
              <c:f>'تحلیل'!$A$9:$A$12</c:f>
              <c:strCache>
                <c:ptCount val="0"/>
              </c:strCache>
            </c:strRef>
          </c:cat>
          <c:val>
            <c:numRef>
              <c:f>'تحلیل'!$C$9:$C$12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وزن کل</c:v>
          </c:tx>
          <c:cat>
            <c:strRef>
              <c:f>'تحلیل'!$A$9:$A$12</c:f>
              <c:strCache>
                <c:ptCount val="0"/>
              </c:strCache>
            </c:strRef>
          </c:cat>
          <c:val>
            <c:numRef>
              <c:f>'تحلیل'!$B$9:$B$12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3d9944f55ec47a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353634ae02542e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6" t="str">
        <x:v>پیشرفت پروژه و کنترل تأخیر</x:v>
      </x:c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  <x:c r="M1" s="26"/>
      <x:c r="N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  <x:c r="N2" s="26"/>
    </x:row>
    <x:row r="3" ht="25" customHeight="1">
      <x:c r="A3" s="33" t="str">
        <x:v>پروژه فرضی ۴ فازی | گانت هفتگی در برگه اختصاصی</x:v>
      </x:c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</x:row>
    <x:row r="4" ht="25" customHeight="1"/>
    <x:row r="5" ht="31" customHeight="1">
      <x:c r="A5" s="59" t="str">
        <x:v>تعداد فعالیت‌ها</x:v>
      </x:c>
      <x:c r="B5" s="59"/>
      <x:c r="C5" s="59"/>
      <x:c r="D5" s="59" t="str">
        <x:v>پیشرفت وزنی</x:v>
      </x:c>
      <x:c r="E5" s="59"/>
      <x:c r="F5" s="59"/>
      <x:c r="G5" s="59" t="str">
        <x:v>فعالیت دارای تأخیر</x:v>
      </x:c>
      <x:c r="H5" s="59"/>
      <x:c r="I5" s="59"/>
      <x:c r="J5" s="59" t="str">
        <x:v>ساعت کسب‌شده</x:v>
      </x:c>
      <x:c r="K5" s="59"/>
      <x:c r="L5" s="59"/>
    </x:row>
    <x:row r="6" ht="29" customHeight="1">
      <x:c r="A6" s="72" t="n">
        <x:f>COUNTA('داده‌ها'!A9:A48)</x:f>
        <x:v>40</x:v>
      </x:c>
      <x:c r="B6" s="67"/>
      <x:c r="C6" s="67"/>
      <x:c r="D6" s="74" t="n">
        <x:f>IFERROR(SUM('داده‌ها'!I9:I48)/SUM('داده‌ها'!H9:H48),0)</x:f>
        <x:v>0.4741216216216217</x:v>
      </x:c>
      <x:c r="E6" s="67"/>
      <x:c r="F6" s="67"/>
      <x:c r="G6" s="72" t="n">
        <x:f>COUNTIF('داده‌ها'!J9:J48,"&gt;0")</x:f>
        <x:v>3</x:v>
      </x:c>
      <x:c r="H6" s="67"/>
      <x:c r="I6" s="67"/>
      <x:c r="J6" s="72" t="n">
        <x:f>SUM('داده‌ها'!I9:I48)</x:f>
        <x:v>491.19000000000005</x:v>
      </x:c>
      <x:c r="K6" s="67"/>
      <x:c r="L6" s="67"/>
    </x:row>
    <x:row r="7" ht="29" customHeight="1">
      <x:c r="A7" s="67"/>
      <x:c r="B7" s="67"/>
      <x:c r="C7" s="67"/>
      <x:c r="D7" s="67"/>
      <x:c r="E7" s="67"/>
      <x:c r="F7" s="67"/>
      <x:c r="G7" s="67"/>
      <x:c r="H7" s="67"/>
      <x:c r="I7" s="67"/>
      <x:c r="J7" s="67"/>
      <x:c r="K7" s="67"/>
      <x:c r="L7" s="67"/>
    </x:row>
    <x:row r="8" ht="29" customHeight="1">
      <x:c r="A8" s="67"/>
      <x:c r="B8" s="67"/>
      <x:c r="C8" s="67"/>
      <x:c r="D8" s="67"/>
      <x:c r="E8" s="67"/>
      <x:c r="F8" s="67"/>
      <x:c r="G8" s="67"/>
      <x:c r="H8" s="67"/>
      <x:c r="I8" s="67"/>
      <x:c r="J8" s="67"/>
      <x:c r="K8" s="67"/>
      <x:c r="L8" s="67"/>
    </x:row>
    <x:row r="9" ht="25" customHeight="1"/>
    <x:row r="10" ht="31" customHeight="1">
      <x:c r="A10" s="78" t="str">
        <x:v>تحلیل تصویری | شاخص‌ها از داده‌های ورودی محاسبه می‌شوند</x:v>
      </x:c>
      <x:c r="B10" s="78"/>
      <x:c r="C10" s="78"/>
      <x:c r="D10" s="78"/>
      <x:c r="E10" s="78"/>
      <x:c r="F10" s="78"/>
      <x:c r="G10" s="78"/>
      <x:c r="H10" s="78"/>
      <x:c r="I10" s="78"/>
      <x:c r="J10" s="78"/>
      <x:c r="K10" s="78"/>
      <x:c r="L10" s="78"/>
      <x:c r="M10" s="78"/>
      <x:c r="N10" s="78"/>
    </x:row>
    <x:row r="11" ht="25" customHeight="1"/>
    <x:row r="12" ht="31" customHeight="1">
      <x:c r="J12" s="126" t="str">
        <x:v>نکات مدیریتی</x:v>
      </x:c>
      <x:c r="K12" s="126"/>
      <x:c r="L12" s="126"/>
      <x:c r="M12" s="126"/>
      <x:c r="N12" s="126"/>
    </x:row>
    <x:row r="13" ht="25" customHeight="1"/>
    <x:row r="14" ht="27" customHeight="1">
      <x:c r="J14" s="117" t="str">
        <x:v>● زمان‌بندی بر مبنای روز تقویمی انجام می‌شود.</x:v>
      </x:c>
      <x:c r="K14" s="117"/>
      <x:c r="L14" s="117"/>
      <x:c r="M14" s="117"/>
      <x:c r="N14" s="117"/>
    </x:row>
    <x:row r="15" ht="27" customHeight="1">
      <x:c r="J15" s="117"/>
      <x:c r="K15" s="117"/>
      <x:c r="L15" s="117"/>
      <x:c r="M15" s="117"/>
      <x:c r="N15" s="117"/>
    </x:row>
    <x:row r="16" ht="27" customHeight="1">
      <x:c r="J16" s="117"/>
      <x:c r="K16" s="117"/>
      <x:c r="L16" s="117"/>
      <x:c r="M16" s="117"/>
      <x:c r="N16" s="117"/>
    </x:row>
    <x:row r="17" ht="27" customHeight="1">
      <x:c r="J17" s="88"/>
      <x:c r="K17" s="88"/>
      <x:c r="L17" s="88"/>
      <x:c r="M17" s="88"/>
      <x:c r="N17" s="88"/>
    </x:row>
    <x:row r="18" ht="27" customHeight="1">
      <x:c r="J18" s="122" t="str">
        <x:v>● پیشرفت به وزن ساعت کار وابسته است.</x:v>
      </x:c>
      <x:c r="K18" s="122"/>
      <x:c r="L18" s="122"/>
      <x:c r="M18" s="122"/>
      <x:c r="N18" s="122"/>
    </x:row>
    <x:row r="19" ht="27" customHeight="1">
      <x:c r="J19" s="122"/>
      <x:c r="K19" s="122"/>
      <x:c r="L19" s="122"/>
      <x:c r="M19" s="122"/>
      <x:c r="N19" s="122"/>
    </x:row>
    <x:row r="20" ht="27" customHeight="1">
      <x:c r="J20" s="122"/>
      <x:c r="K20" s="122"/>
      <x:c r="L20" s="122"/>
      <x:c r="M20" s="122"/>
      <x:c r="N20" s="122"/>
    </x:row>
    <x:row r="21" ht="25" customHeight="1"/>
    <x:row r="22" ht="27" customHeight="1">
      <x:c r="J22" s="117" t="str">
        <x:v>● نمای گانت، همپوشانی هر فعالیت با هفته را نشان می‌دهد.</x:v>
      </x:c>
      <x:c r="K22" s="117"/>
      <x:c r="L22" s="117"/>
      <x:c r="M22" s="117"/>
      <x:c r="N22" s="117"/>
    </x:row>
    <x:row r="23" ht="27" customHeight="1">
      <x:c r="J23" s="117"/>
      <x:c r="K23" s="117"/>
      <x:c r="L23" s="117"/>
      <x:c r="M23" s="117"/>
      <x:c r="N23" s="117"/>
    </x:row>
    <x:row r="24" ht="27" customHeight="1">
      <x:c r="J24" s="117"/>
      <x:c r="K24" s="117"/>
      <x:c r="L24" s="117"/>
      <x:c r="M24" s="117"/>
      <x:c r="N24" s="117"/>
    </x:row>
    <x:row r="25" ht="25" customHeight="1"/>
    <x:row r="26" ht="27" customHeight="1">
      <x:c r="J26" s="122" t="str">
        <x:v>● مدل مسیر بحرانی و وابستگی خودکار ندارد.</x:v>
      </x:c>
      <x:c r="K26" s="122"/>
      <x:c r="L26" s="122"/>
      <x:c r="M26" s="122"/>
      <x:c r="N26" s="122"/>
    </x:row>
    <x:row r="27" ht="27" customHeight="1">
      <x:c r="J27" s="122"/>
      <x:c r="K27" s="122"/>
      <x:c r="L27" s="122"/>
      <x:c r="M27" s="122"/>
      <x:c r="N27" s="122"/>
    </x:row>
    <x:row r="28" ht="27" customHeight="1">
      <x:c r="J28" s="122"/>
      <x:c r="K28" s="122"/>
      <x:c r="L28" s="122"/>
      <x:c r="M28" s="122"/>
      <x:c r="N28" s="122"/>
    </x:row>
    <x:row r="29" ht="25" customHeight="1"/>
    <x:row r="30" ht="25" customHeight="1"/>
    <x:row r="31" ht="25" customHeight="1"/>
    <x:row r="32" ht="31" customHeight="1">
      <x:c r="A32" s="93" t="str">
        <x:v>نمونه مستقل آموزشی | داده‌ها فرضی هستند؛ این فایل سابقه اجرای سفارش کارفرما نیست.</x:v>
      </x:c>
      <x:c r="B32" s="93"/>
      <x:c r="C32" s="93"/>
      <x:c r="D32" s="93"/>
      <x:c r="E32" s="93"/>
      <x:c r="F32" s="93"/>
      <x:c r="G32" s="93"/>
      <x:c r="H32" s="93"/>
      <x:c r="I32" s="93"/>
      <x:c r="J32" s="93"/>
      <x:c r="K32" s="93"/>
      <x:c r="L32" s="93"/>
      <x:c r="M32" s="93"/>
      <x:c r="N32" s="93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f353634ae02542e1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5" hidden="0" customWidth="1"/>
    <x:col min="3" max="3" width="15" hidden="0" customWidth="1"/>
    <x:col min="11" max="11" width="15" hidden="0" customWidth="1"/>
    <x:col min="1" max="1" width="2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5" customHeight="1">
      <x:c r="A1" s="26" t="str">
        <x:v>۰۷ | زمان‌بندی پروژه و مدیریت پیشرفت</x:v>
      </x:c>
      <x:c r="B1" s="26"/>
      <x:c r="C1" s="26"/>
      <x:c r="D1" s="26"/>
      <x:c r="E1" s="26"/>
      <x:c r="F1" s="26"/>
      <x:c r="G1" s="26"/>
      <x:c r="H1" s="26"/>
      <x:c r="I1" s="26"/>
      <x:c r="J1" s="26"/>
      <x:c r="K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  <x:c r="I2" s="26"/>
      <x:c r="J2" s="26"/>
      <x:c r="K2" s="26"/>
    </x:row>
    <x:row r="3" ht="25" customHeight="1">
      <x:c r="A3" s="33" t="str">
        <x:v>۴۰ فعالیت و ۴ فاز | مدت بر اساس روز تقویمی، نه روز کاری</x:v>
      </x:c>
      <x:c r="B3" s="33"/>
      <x:c r="C3" s="33"/>
      <x:c r="D3" s="33"/>
      <x:c r="E3" s="33"/>
      <x:c r="F3" s="33"/>
      <x:c r="G3" s="33"/>
      <x:c r="H3" s="33"/>
      <x:c r="I3" s="33"/>
      <x:c r="J3" s="33"/>
      <x:c r="K3" s="33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شناسه</x:v>
      </x:c>
      <x:c r="B8" s="6" t="str">
        <x:v>فاز</x:v>
      </x:c>
      <x:c r="C8" s="6" t="str">
        <x:v>فعالیت</x:v>
      </x:c>
      <x:c r="D8" s="6" t="str">
        <x:v>شروع برنامه</x:v>
      </x:c>
      <x:c r="E8" s="6" t="str">
        <x:v>مدت (روز تقویمی)</x:v>
      </x:c>
      <x:c r="F8" s="6" t="str">
        <x:v>پایان برنامه</x:v>
      </x:c>
      <x:c r="G8" s="6" t="str">
        <x:v>پیشرفت (%)</x:v>
      </x:c>
      <x:c r="H8" s="6" t="str">
        <x:v>وزن (ساعت)</x:v>
      </x:c>
      <x:c r="I8" s="6" t="str">
        <x:v>کار کسب‌شده</x:v>
      </x:c>
      <x:c r="J8" s="6" t="str">
        <x:v>تأخیر (روز)</x:v>
      </x:c>
      <x:c r="K8" s="6" t="str">
        <x:v>وضعیت</x:v>
      </x:c>
    </x:row>
    <x:row r="9" ht="25" customHeight="1">
      <x:c r="A9" s="16" t="str">
        <x:v>T-001</x:v>
      </x:c>
      <x:c r="B9" s="16" t="str">
        <x:v>نیازسنجی</x:v>
      </x:c>
      <x:c r="C9" s="16" t="str">
        <x:v>فعالیت آزمایشی 01</x:v>
      </x:c>
      <x:c r="D9" s="20" t="n">
        <x:v>46258</x:v>
      </x:c>
      <x:c r="E9" s="16" t="n">
        <x:v>8</x:v>
      </x:c>
      <x:c r="F9" s="22" t="n">
        <x:f>D9+E9-1</x:f>
        <x:v>46265</x:v>
      </x:c>
      <x:c r="G9" s="16" t="n">
        <x:v>100</x:v>
      </x:c>
      <x:c r="H9" s="16" t="n">
        <x:v>18</x:v>
      </x:c>
      <x:c r="I9" s="18" t="n">
        <x:f>G9/100*H9</x:f>
        <x:v>18</x:v>
      </x:c>
      <x:c r="J9" s="18" t="n">
        <x:f>IF(G9&gt;=100,0,MAX(0,'پارامترها'!$B$8-F9))</x:f>
        <x:v>0</x:v>
      </x:c>
      <x:c r="K9" s="18" t="str">
        <x:f>IF(OR(G9&lt;0,G9&gt;100,E9&lt;=0,H9&lt;=0),"بازبینی",IF(G9&gt;=100,"تکمیل",IF(F9&lt;'پارامترها'!$B$8,"دیرکرد","در جریان")))</x:f>
        <x:v>تکمیل</x:v>
      </x:c>
    </x:row>
    <x:row r="10" ht="25" customHeight="1">
      <x:c r="A10" s="16" t="str">
        <x:v>T-002</x:v>
      </x:c>
      <x:c r="B10" s="16" t="str">
        <x:v>نیازسنجی</x:v>
      </x:c>
      <x:c r="C10" s="16" t="str">
        <x:v>فعالیت آزمایشی 02</x:v>
      </x:c>
      <x:c r="D10" s="20" t="n">
        <x:v>46261</x:v>
      </x:c>
      <x:c r="E10" s="16" t="n">
        <x:v>6</x:v>
      </x:c>
      <x:c r="F10" s="22" t="n">
        <x:f>D10+E10-1</x:f>
        <x:v>46266</x:v>
      </x:c>
      <x:c r="G10" s="16" t="n">
        <x:v>100</x:v>
      </x:c>
      <x:c r="H10" s="16" t="n">
        <x:v>19</x:v>
      </x:c>
      <x:c r="I10" s="18" t="n">
        <x:f>G10/100*H10</x:f>
        <x:v>19</x:v>
      </x:c>
      <x:c r="J10" s="18" t="n">
        <x:f>IF(G10&gt;=100,0,MAX(0,'پارامترها'!$B$8-F10))</x:f>
        <x:v>0</x:v>
      </x:c>
      <x:c r="K10" s="18" t="str">
        <x:f>IF(OR(G10&lt;0,G10&gt;100,E10&lt;=0,H10&lt;=0),"بازبینی",IF(G10&gt;=100,"تکمیل",IF(F10&lt;'پارامترها'!$B$8,"دیرکرد","در جریان")))</x:f>
        <x:v>تکمیل</x:v>
      </x:c>
    </x:row>
    <x:row r="11" ht="25" customHeight="1">
      <x:c r="A11" s="16" t="str">
        <x:v>T-003</x:v>
      </x:c>
      <x:c r="B11" s="16" t="str">
        <x:v>نیازسنجی</x:v>
      </x:c>
      <x:c r="C11" s="16" t="str">
        <x:v>فعالیت آزمایشی 03</x:v>
      </x:c>
      <x:c r="D11" s="20" t="n">
        <x:v>46264</x:v>
      </x:c>
      <x:c r="E11" s="16" t="n">
        <x:v>5</x:v>
      </x:c>
      <x:c r="F11" s="22" t="n">
        <x:f>D11+E11-1</x:f>
        <x:v>46268</x:v>
      </x:c>
      <x:c r="G11" s="16" t="n">
        <x:v>100</x:v>
      </x:c>
      <x:c r="H11" s="16" t="n">
        <x:v>18</x:v>
      </x:c>
      <x:c r="I11" s="18" t="n">
        <x:f>G11/100*H11</x:f>
        <x:v>18</x:v>
      </x:c>
      <x:c r="J11" s="18" t="n">
        <x:f>IF(G11&gt;=100,0,MAX(0,'پارامترها'!$B$8-F11))</x:f>
        <x:v>0</x:v>
      </x:c>
      <x:c r="K11" s="18" t="str">
        <x:f>IF(OR(G11&lt;0,G11&gt;100,E11&lt;=0,H11&lt;=0),"بازبینی",IF(G11&gt;=100,"تکمیل",IF(F11&lt;'پارامترها'!$B$8,"دیرکرد","در جریان")))</x:f>
        <x:v>تکمیل</x:v>
      </x:c>
    </x:row>
    <x:row r="12" ht="25" customHeight="1">
      <x:c r="A12" s="16" t="str">
        <x:v>T-004</x:v>
      </x:c>
      <x:c r="B12" s="16" t="str">
        <x:v>نیازسنجی</x:v>
      </x:c>
      <x:c r="C12" s="16" t="str">
        <x:v>فعالیت آزمایشی 04</x:v>
      </x:c>
      <x:c r="D12" s="20" t="n">
        <x:v>46267</x:v>
      </x:c>
      <x:c r="E12" s="16" t="n">
        <x:v>9</x:v>
      </x:c>
      <x:c r="F12" s="22" t="n">
        <x:f>D12+E12-1</x:f>
        <x:v>46275</x:v>
      </x:c>
      <x:c r="G12" s="16" t="n">
        <x:v>65</x:v>
      </x:c>
      <x:c r="H12" s="16" t="n">
        <x:v>16</x:v>
      </x:c>
      <x:c r="I12" s="18" t="n">
        <x:f>G12/100*H12</x:f>
        <x:v>10.4</x:v>
      </x:c>
      <x:c r="J12" s="18" t="n">
        <x:f>IF(G12&gt;=100,0,MAX(0,'پارامترها'!$B$8-F12))</x:f>
        <x:v>34</x:v>
      </x:c>
      <x:c r="K12" s="18" t="str">
        <x:f>IF(OR(G12&lt;0,G12&gt;100,E12&lt;=0,H12&lt;=0),"بازبینی",IF(G12&gt;=100,"تکمیل",IF(F12&lt;'پارامترها'!$B$8,"دیرکرد","در جریان")))</x:f>
        <x:v>دیرکرد</x:v>
      </x:c>
    </x:row>
    <x:row r="13" ht="25" customHeight="1">
      <x:c r="A13" s="16" t="str">
        <x:v>T-005</x:v>
      </x:c>
      <x:c r="B13" s="16" t="str">
        <x:v>نیازسنجی</x:v>
      </x:c>
      <x:c r="C13" s="16" t="str">
        <x:v>فعالیت آزمایشی 05</x:v>
      </x:c>
      <x:c r="D13" s="20" t="n">
        <x:v>46270</x:v>
      </x:c>
      <x:c r="E13" s="16" t="n">
        <x:v>10</x:v>
      </x:c>
      <x:c r="F13" s="22" t="n">
        <x:f>D13+E13-1</x:f>
        <x:v>46279</x:v>
      </x:c>
      <x:c r="G13" s="16" t="n">
        <x:v>100</x:v>
      </x:c>
      <x:c r="H13" s="16" t="n">
        <x:v>42</x:v>
      </x:c>
      <x:c r="I13" s="18" t="n">
        <x:f>G13/100*H13</x:f>
        <x:v>42</x:v>
      </x:c>
      <x:c r="J13" s="18" t="n">
        <x:f>IF(G13&gt;=100,0,MAX(0,'پارامترها'!$B$8-F13))</x:f>
        <x:v>0</x:v>
      </x:c>
      <x:c r="K13" s="18" t="str">
        <x:f>IF(OR(G13&lt;0,G13&gt;100,E13&lt;=0,H13&lt;=0),"بازبینی",IF(G13&gt;=100,"تکمیل",IF(F13&lt;'پارامترها'!$B$8,"دیرکرد","در جریان")))</x:f>
        <x:v>تکمیل</x:v>
      </x:c>
    </x:row>
    <x:row r="14" ht="25" customHeight="1">
      <x:c r="A14" s="16" t="str">
        <x:v>T-006</x:v>
      </x:c>
      <x:c r="B14" s="16" t="str">
        <x:v>نیازسنجی</x:v>
      </x:c>
      <x:c r="C14" s="16" t="str">
        <x:v>فعالیت آزمایشی 06</x:v>
      </x:c>
      <x:c r="D14" s="20" t="n">
        <x:v>46273</x:v>
      </x:c>
      <x:c r="E14" s="16" t="n">
        <x:v>6</x:v>
      </x:c>
      <x:c r="F14" s="22" t="n">
        <x:f>D14+E14-1</x:f>
        <x:v>46278</x:v>
      </x:c>
      <x:c r="G14" s="16" t="n">
        <x:v>100</x:v>
      </x:c>
      <x:c r="H14" s="16" t="n">
        <x:v>28</x:v>
      </x:c>
      <x:c r="I14" s="18" t="n">
        <x:f>G14/100*H14</x:f>
        <x:v>28</x:v>
      </x:c>
      <x:c r="J14" s="18" t="n">
        <x:f>IF(G14&gt;=100,0,MAX(0,'پارامترها'!$B$8-F14))</x:f>
        <x:v>0</x:v>
      </x:c>
      <x:c r="K14" s="18" t="str">
        <x:f>IF(OR(G14&lt;0,G14&gt;100,E14&lt;=0,H14&lt;=0),"بازبینی",IF(G14&gt;=100,"تکمیل",IF(F14&lt;'پارامترها'!$B$8,"دیرکرد","در جریان")))</x:f>
        <x:v>تکمیل</x:v>
      </x:c>
    </x:row>
    <x:row r="15" ht="25" customHeight="1">
      <x:c r="A15" s="16" t="str">
        <x:v>T-007</x:v>
      </x:c>
      <x:c r="B15" s="16" t="str">
        <x:v>نیازسنجی</x:v>
      </x:c>
      <x:c r="C15" s="16" t="str">
        <x:v>فعالیت آزمایشی 07</x:v>
      </x:c>
      <x:c r="D15" s="20" t="n">
        <x:v>46276</x:v>
      </x:c>
      <x:c r="E15" s="16" t="n">
        <x:v>6</x:v>
      </x:c>
      <x:c r="F15" s="22" t="n">
        <x:f>D15+E15-1</x:f>
        <x:v>46281</x:v>
      </x:c>
      <x:c r="G15" s="16" t="n">
        <x:v>80</x:v>
      </x:c>
      <x:c r="H15" s="16" t="n">
        <x:v>34</x:v>
      </x:c>
      <x:c r="I15" s="18" t="n">
        <x:f>G15/100*H15</x:f>
        <x:v>27.200000000000003</x:v>
      </x:c>
      <x:c r="J15" s="18" t="n">
        <x:f>IF(G15&gt;=100,0,MAX(0,'پارامترها'!$B$8-F15))</x:f>
        <x:v>28</x:v>
      </x:c>
      <x:c r="K15" s="18" t="str">
        <x:f>IF(OR(G15&lt;0,G15&gt;100,E15&lt;=0,H15&lt;=0),"بازبینی",IF(G15&gt;=100,"تکمیل",IF(F15&lt;'پارامترها'!$B$8,"دیرکرد","در جریان")))</x:f>
        <x:v>دیرکرد</x:v>
      </x:c>
    </x:row>
    <x:row r="16" ht="25" customHeight="1">
      <x:c r="A16" s="16" t="str">
        <x:v>T-008</x:v>
      </x:c>
      <x:c r="B16" s="16" t="str">
        <x:v>نیازسنجی</x:v>
      </x:c>
      <x:c r="C16" s="16" t="str">
        <x:v>فعالیت آزمایشی 08</x:v>
      </x:c>
      <x:c r="D16" s="20" t="n">
        <x:v>46279</x:v>
      </x:c>
      <x:c r="E16" s="16" t="n">
        <x:v>9</x:v>
      </x:c>
      <x:c r="F16" s="22" t="n">
        <x:f>D16+E16-1</x:f>
        <x:v>46287</x:v>
      </x:c>
      <x:c r="G16" s="16" t="n">
        <x:v>100</x:v>
      </x:c>
      <x:c r="H16" s="16" t="n">
        <x:v>39</x:v>
      </x:c>
      <x:c r="I16" s="18" t="n">
        <x:f>G16/100*H16</x:f>
        <x:v>39</x:v>
      </x:c>
      <x:c r="J16" s="18" t="n">
        <x:f>IF(G16&gt;=100,0,MAX(0,'پارامترها'!$B$8-F16))</x:f>
        <x:v>0</x:v>
      </x:c>
      <x:c r="K16" s="18" t="str">
        <x:f>IF(OR(G16&lt;0,G16&gt;100,E16&lt;=0,H16&lt;=0),"بازبینی",IF(G16&gt;=100,"تکمیل",IF(F16&lt;'پارامترها'!$B$8,"دیرکرد","در جریان")))</x:f>
        <x:v>تکمیل</x:v>
      </x:c>
    </x:row>
    <x:row r="17" ht="25" customHeight="1">
      <x:c r="A17" s="16" t="str">
        <x:v>T-009</x:v>
      </x:c>
      <x:c r="B17" s="16" t="str">
        <x:v>نیازسنجی</x:v>
      </x:c>
      <x:c r="C17" s="16" t="str">
        <x:v>فعالیت آزمایشی 09</x:v>
      </x:c>
      <x:c r="D17" s="20" t="n">
        <x:v>46282</x:v>
      </x:c>
      <x:c r="E17" s="16" t="n">
        <x:v>6</x:v>
      </x:c>
      <x:c r="F17" s="22" t="n">
        <x:f>D17+E17-1</x:f>
        <x:v>46287</x:v>
      </x:c>
      <x:c r="G17" s="16" t="n">
        <x:v>100</x:v>
      </x:c>
      <x:c r="H17" s="16" t="n">
        <x:v>30</x:v>
      </x:c>
      <x:c r="I17" s="18" t="n">
        <x:f>G17/100*H17</x:f>
        <x:v>30</x:v>
      </x:c>
      <x:c r="J17" s="18" t="n">
        <x:f>IF(G17&gt;=100,0,MAX(0,'پارامترها'!$B$8-F17))</x:f>
        <x:v>0</x:v>
      </x:c>
      <x:c r="K17" s="18" t="str">
        <x:f>IF(OR(G17&lt;0,G17&gt;100,E17&lt;=0,H17&lt;=0),"بازبینی",IF(G17&gt;=100,"تکمیل",IF(F17&lt;'پارامترها'!$B$8,"دیرکرد","در جریان")))</x:f>
        <x:v>تکمیل</x:v>
      </x:c>
    </x:row>
    <x:row r="18" ht="25" customHeight="1">
      <x:c r="A18" s="16" t="str">
        <x:v>T-010</x:v>
      </x:c>
      <x:c r="B18" s="16" t="str">
        <x:v>نیازسنجی</x:v>
      </x:c>
      <x:c r="C18" s="16" t="str">
        <x:v>فعالیت آزمایشی 10</x:v>
      </x:c>
      <x:c r="D18" s="20" t="n">
        <x:v>46285</x:v>
      </x:c>
      <x:c r="E18" s="16" t="n">
        <x:v>5</x:v>
      </x:c>
      <x:c r="F18" s="22" t="n">
        <x:f>D18+E18-1</x:f>
        <x:v>46289</x:v>
      </x:c>
      <x:c r="G18" s="16" t="n">
        <x:v>100</x:v>
      </x:c>
      <x:c r="H18" s="16" t="n">
        <x:v>30</x:v>
      </x:c>
      <x:c r="I18" s="18" t="n">
        <x:f>G18/100*H18</x:f>
        <x:v>30</x:v>
      </x:c>
      <x:c r="J18" s="18" t="n">
        <x:f>IF(G18&gt;=100,0,MAX(0,'پارامترها'!$B$8-F18))</x:f>
        <x:v>0</x:v>
      </x:c>
      <x:c r="K18" s="18" t="str">
        <x:f>IF(OR(G18&lt;0,G18&gt;100,E18&lt;=0,H18&lt;=0),"بازبینی",IF(G18&gt;=100,"تکمیل",IF(F18&lt;'پارامترها'!$B$8,"دیرکرد","در جریان")))</x:f>
        <x:v>تکمیل</x:v>
      </x:c>
    </x:row>
    <x:row r="19" ht="25" customHeight="1">
      <x:c r="A19" s="16" t="str">
        <x:v>T-011</x:v>
      </x:c>
      <x:c r="B19" s="16" t="str">
        <x:v>طراحی</x:v>
      </x:c>
      <x:c r="C19" s="16" t="str">
        <x:v>فعالیت آزمایشی 11</x:v>
      </x:c>
      <x:c r="D19" s="20" t="n">
        <x:v>46281</x:v>
      </x:c>
      <x:c r="E19" s="16" t="n">
        <x:v>8</x:v>
      </x:c>
      <x:c r="F19" s="22" t="n">
        <x:f>D19+E19-1</x:f>
        <x:v>46288</x:v>
      </x:c>
      <x:c r="G19" s="16" t="n">
        <x:v>100</x:v>
      </x:c>
      <x:c r="H19" s="16" t="n">
        <x:v>32</x:v>
      </x:c>
      <x:c r="I19" s="18" t="n">
        <x:f>G19/100*H19</x:f>
        <x:v>32</x:v>
      </x:c>
      <x:c r="J19" s="18" t="n">
        <x:f>IF(G19&gt;=100,0,MAX(0,'پارامترها'!$B$8-F19))</x:f>
        <x:v>0</x:v>
      </x:c>
      <x:c r="K19" s="18" t="str">
        <x:f>IF(OR(G19&lt;0,G19&gt;100,E19&lt;=0,H19&lt;=0),"بازبینی",IF(G19&gt;=100,"تکمیل",IF(F19&lt;'پارامترها'!$B$8,"دیرکرد","در جریان")))</x:f>
        <x:v>تکمیل</x:v>
      </x:c>
    </x:row>
    <x:row r="20" ht="25" customHeight="1">
      <x:c r="A20" s="16" t="str">
        <x:v>T-012</x:v>
      </x:c>
      <x:c r="B20" s="16" t="str">
        <x:v>طراحی</x:v>
      </x:c>
      <x:c r="C20" s="16" t="str">
        <x:v>فعالیت آزمایشی 12</x:v>
      </x:c>
      <x:c r="D20" s="20" t="n">
        <x:v>46284</x:v>
      </x:c>
      <x:c r="E20" s="16" t="n">
        <x:v>10</x:v>
      </x:c>
      <x:c r="F20" s="22" t="n">
        <x:f>D20+E20-1</x:f>
        <x:v>46293</x:v>
      </x:c>
      <x:c r="G20" s="16" t="n">
        <x:v>100</x:v>
      </x:c>
      <x:c r="H20" s="16" t="n">
        <x:v>9</x:v>
      </x:c>
      <x:c r="I20" s="18" t="n">
        <x:f>G20/100*H20</x:f>
        <x:v>9</x:v>
      </x:c>
      <x:c r="J20" s="18" t="n">
        <x:f>IF(G20&gt;=100,0,MAX(0,'پارامترها'!$B$8-F20))</x:f>
        <x:v>0</x:v>
      </x:c>
      <x:c r="K20" s="18" t="str">
        <x:f>IF(OR(G20&lt;0,G20&gt;100,E20&lt;=0,H20&lt;=0),"بازبینی",IF(G20&gt;=100,"تکمیل",IF(F20&lt;'پارامترها'!$B$8,"دیرکرد","در جریان")))</x:f>
        <x:v>تکمیل</x:v>
      </x:c>
    </x:row>
    <x:row r="21" ht="25" customHeight="1">
      <x:c r="A21" s="16" t="str">
        <x:v>T-013</x:v>
      </x:c>
      <x:c r="B21" s="16" t="str">
        <x:v>طراحی</x:v>
      </x:c>
      <x:c r="C21" s="16" t="str">
        <x:v>فعالیت آزمایشی 13</x:v>
      </x:c>
      <x:c r="D21" s="20" t="n">
        <x:v>46287</x:v>
      </x:c>
      <x:c r="E21" s="16" t="n">
        <x:v>7</x:v>
      </x:c>
      <x:c r="F21" s="22" t="n">
        <x:f>D21+E21-1</x:f>
        <x:v>46293</x:v>
      </x:c>
      <x:c r="G21" s="16" t="n">
        <x:v>45</x:v>
      </x:c>
      <x:c r="H21" s="16" t="n">
        <x:v>16</x:v>
      </x:c>
      <x:c r="I21" s="18" t="n">
        <x:f>G21/100*H21</x:f>
        <x:v>7.2</x:v>
      </x:c>
      <x:c r="J21" s="18" t="n">
        <x:f>IF(G21&gt;=100,0,MAX(0,'پارامترها'!$B$8-F21))</x:f>
        <x:v>16</x:v>
      </x:c>
      <x:c r="K21" s="18" t="str">
        <x:f>IF(OR(G21&lt;0,G21&gt;100,E21&lt;=0,H21&lt;=0),"بازبینی",IF(G21&gt;=100,"تکمیل",IF(F21&lt;'پارامترها'!$B$8,"دیرکرد","در جریان")))</x:f>
        <x:v>دیرکرد</x:v>
      </x:c>
    </x:row>
    <x:row r="22" ht="25" customHeight="1">
      <x:c r="A22" s="16" t="str">
        <x:v>T-014</x:v>
      </x:c>
      <x:c r="B22" s="16" t="str">
        <x:v>طراحی</x:v>
      </x:c>
      <x:c r="C22" s="16" t="str">
        <x:v>فعالیت آزمایشی 14</x:v>
      </x:c>
      <x:c r="D22" s="20" t="n">
        <x:v>46290</x:v>
      </x:c>
      <x:c r="E22" s="16" t="n">
        <x:v>10</x:v>
      </x:c>
      <x:c r="F22" s="22" t="n">
        <x:f>D22+E22-1</x:f>
        <x:v>46299</x:v>
      </x:c>
      <x:c r="G22" s="16" t="n">
        <x:v>100</x:v>
      </x:c>
      <x:c r="H22" s="16" t="n">
        <x:v>22</x:v>
      </x:c>
      <x:c r="I22" s="18" t="n">
        <x:f>G22/100*H22</x:f>
        <x:v>22</x:v>
      </x:c>
      <x:c r="J22" s="18" t="n">
        <x:f>IF(G22&gt;=100,0,MAX(0,'پارامترها'!$B$8-F22))</x:f>
        <x:v>0</x:v>
      </x:c>
      <x:c r="K22" s="18" t="str">
        <x:f>IF(OR(G22&lt;0,G22&gt;100,E22&lt;=0,H22&lt;=0),"بازبینی",IF(G22&gt;=100,"تکمیل",IF(F22&lt;'پارامترها'!$B$8,"دیرکرد","در جریان")))</x:f>
        <x:v>تکمیل</x:v>
      </x:c>
    </x:row>
    <x:row r="23" ht="25" customHeight="1">
      <x:c r="A23" s="16" t="str">
        <x:v>T-015</x:v>
      </x:c>
      <x:c r="B23" s="16" t="str">
        <x:v>طراحی</x:v>
      </x:c>
      <x:c r="C23" s="16" t="str">
        <x:v>فعالیت آزمایشی 15</x:v>
      </x:c>
      <x:c r="D23" s="20" t="n">
        <x:v>46293</x:v>
      </x:c>
      <x:c r="E23" s="16" t="n">
        <x:v>7</x:v>
      </x:c>
      <x:c r="F23" s="22" t="n">
        <x:f>D23+E23-1</x:f>
        <x:v>46299</x:v>
      </x:c>
      <x:c r="G23" s="16" t="n">
        <x:v>100</x:v>
      </x:c>
      <x:c r="H23" s="16" t="n">
        <x:v>36</x:v>
      </x:c>
      <x:c r="I23" s="18" t="n">
        <x:f>G23/100*H23</x:f>
        <x:v>36</x:v>
      </x:c>
      <x:c r="J23" s="18" t="n">
        <x:f>IF(G23&gt;=100,0,MAX(0,'پارامترها'!$B$8-F23))</x:f>
        <x:v>0</x:v>
      </x:c>
      <x:c r="K23" s="18" t="str">
        <x:f>IF(OR(G23&lt;0,G23&gt;100,E23&lt;=0,H23&lt;=0),"بازبینی",IF(G23&gt;=100,"تکمیل",IF(F23&lt;'پارامترها'!$B$8,"دیرکرد","در جریان")))</x:f>
        <x:v>تکمیل</x:v>
      </x:c>
    </x:row>
    <x:row r="24" ht="25" customHeight="1">
      <x:c r="A24" s="16" t="str">
        <x:v>T-016</x:v>
      </x:c>
      <x:c r="B24" s="16" t="str">
        <x:v>طراحی</x:v>
      </x:c>
      <x:c r="C24" s="16" t="str">
        <x:v>فعالیت آزمایشی 16</x:v>
      </x:c>
      <x:c r="D24" s="20" t="n">
        <x:v>46296</x:v>
      </x:c>
      <x:c r="E24" s="16" t="n">
        <x:v>6</x:v>
      </x:c>
      <x:c r="F24" s="22" t="n">
        <x:f>D24+E24-1</x:f>
        <x:v>46301</x:v>
      </x:c>
      <x:c r="G24" s="16" t="n">
        <x:v>100</x:v>
      </x:c>
      <x:c r="H24" s="16" t="n">
        <x:v>8</x:v>
      </x:c>
      <x:c r="I24" s="18" t="n">
        <x:f>G24/100*H24</x:f>
        <x:v>8</x:v>
      </x:c>
      <x:c r="J24" s="18" t="n">
        <x:f>IF(G24&gt;=100,0,MAX(0,'پارامترها'!$B$8-F24))</x:f>
        <x:v>0</x:v>
      </x:c>
      <x:c r="K24" s="18" t="str">
        <x:f>IF(OR(G24&lt;0,G24&gt;100,E24&lt;=0,H24&lt;=0),"بازبینی",IF(G24&gt;=100,"تکمیل",IF(F24&lt;'پارامترها'!$B$8,"دیرکرد","در جریان")))</x:f>
        <x:v>تکمیل</x:v>
      </x:c>
    </x:row>
    <x:row r="25" ht="25" customHeight="1">
      <x:c r="A25" s="16" t="str">
        <x:v>T-017</x:v>
      </x:c>
      <x:c r="B25" s="16" t="str">
        <x:v>طراحی</x:v>
      </x:c>
      <x:c r="C25" s="16" t="str">
        <x:v>فعالیت آزمایشی 17</x:v>
      </x:c>
      <x:c r="D25" s="20" t="n">
        <x:v>46299</x:v>
      </x:c>
      <x:c r="E25" s="16" t="n">
        <x:v>8</x:v>
      </x:c>
      <x:c r="F25" s="22" t="n">
        <x:f>D25+E25-1</x:f>
        <x:v>46306</x:v>
      </x:c>
      <x:c r="G25" s="16" t="n">
        <x:v>100</x:v>
      </x:c>
      <x:c r="H25" s="16" t="n">
        <x:v>30</x:v>
      </x:c>
      <x:c r="I25" s="18" t="n">
        <x:f>G25/100*H25</x:f>
        <x:v>30</x:v>
      </x:c>
      <x:c r="J25" s="18" t="n">
        <x:f>IF(G25&gt;=100,0,MAX(0,'پارامترها'!$B$8-F25))</x:f>
        <x:v>0</x:v>
      </x:c>
      <x:c r="K25" s="18" t="str">
        <x:f>IF(OR(G25&lt;0,G25&gt;100,E25&lt;=0,H25&lt;=0),"بازبینی",IF(G25&gt;=100,"تکمیل",IF(F25&lt;'پارامترها'!$B$8,"دیرکرد","در جریان")))</x:f>
        <x:v>تکمیل</x:v>
      </x:c>
    </x:row>
    <x:row r="26" ht="25" customHeight="1">
      <x:c r="A26" s="16" t="str">
        <x:v>T-018</x:v>
      </x:c>
      <x:c r="B26" s="16" t="str">
        <x:v>طراحی</x:v>
      </x:c>
      <x:c r="C26" s="16" t="str">
        <x:v>فعالیت آزمایشی 18</x:v>
      </x:c>
      <x:c r="D26" s="20" t="n">
        <x:v>46302</x:v>
      </x:c>
      <x:c r="E26" s="16" t="n">
        <x:v>8</x:v>
      </x:c>
      <x:c r="F26" s="22" t="n">
        <x:f>D26+E26-1</x:f>
        <x:v>46309</x:v>
      </x:c>
      <x:c r="G26" s="16" t="n">
        <x:v>87</x:v>
      </x:c>
      <x:c r="H26" s="16" t="n">
        <x:v>17</x:v>
      </x:c>
      <x:c r="I26" s="18" t="n">
        <x:f>G26/100*H26</x:f>
        <x:v>14.79</x:v>
      </x:c>
      <x:c r="J26" s="18" t="n">
        <x:f>IF(G26&gt;=100,0,MAX(0,'پارامترها'!$B$8-F26))</x:f>
        <x:v>0</x:v>
      </x:c>
      <x:c r="K26" s="18" t="str">
        <x:f>IF(OR(G26&lt;0,G26&gt;100,E26&lt;=0,H26&lt;=0),"بازبینی",IF(G26&gt;=100,"تکمیل",IF(F26&lt;'پارامترها'!$B$8,"دیرکرد","در جریان")))</x:f>
        <x:v>در جریان</x:v>
      </x:c>
    </x:row>
    <x:row r="27" ht="25" customHeight="1">
      <x:c r="A27" s="16" t="str">
        <x:v>T-019</x:v>
      </x:c>
      <x:c r="B27" s="16" t="str">
        <x:v>طراحی</x:v>
      </x:c>
      <x:c r="C27" s="16" t="str">
        <x:v>فعالیت آزمایشی 19</x:v>
      </x:c>
      <x:c r="D27" s="20" t="n">
        <x:v>46305</x:v>
      </x:c>
      <x:c r="E27" s="16" t="n">
        <x:v>4</x:v>
      </x:c>
      <x:c r="F27" s="22" t="n">
        <x:f>D27+E27-1</x:f>
        <x:v>46308</x:v>
      </x:c>
      <x:c r="G27" s="16" t="n">
        <x:v>100</x:v>
      </x:c>
      <x:c r="H27" s="16" t="n">
        <x:v>35</x:v>
      </x:c>
      <x:c r="I27" s="18" t="n">
        <x:f>G27/100*H27</x:f>
        <x:v>35</x:v>
      </x:c>
      <x:c r="J27" s="18" t="n">
        <x:f>IF(G27&gt;=100,0,MAX(0,'پارامترها'!$B$8-F27))</x:f>
        <x:v>0</x:v>
      </x:c>
      <x:c r="K27" s="18" t="str">
        <x:f>IF(OR(G27&lt;0,G27&gt;100,E27&lt;=0,H27&lt;=0),"بازبینی",IF(G27&gt;=100,"تکمیل",IF(F27&lt;'پارامترها'!$B$8,"دیرکرد","در جریان")))</x:f>
        <x:v>تکمیل</x:v>
      </x:c>
    </x:row>
    <x:row r="28" ht="25" customHeight="1">
      <x:c r="A28" s="16" t="str">
        <x:v>T-020</x:v>
      </x:c>
      <x:c r="B28" s="16" t="str">
        <x:v>طراحی</x:v>
      </x:c>
      <x:c r="C28" s="16" t="str">
        <x:v>فعالیت آزمایشی 20</x:v>
      </x:c>
      <x:c r="D28" s="20" t="n">
        <x:v>46308</x:v>
      </x:c>
      <x:c r="E28" s="16" t="n">
        <x:v>4</x:v>
      </x:c>
      <x:c r="F28" s="22" t="n">
        <x:f>D28+E28-1</x:f>
        <x:v>46311</x:v>
      </x:c>
      <x:c r="G28" s="16" t="n">
        <x:v>40</x:v>
      </x:c>
      <x:c r="H28" s="16" t="n">
        <x:v>29</x:v>
      </x:c>
      <x:c r="I28" s="18" t="n">
        <x:f>G28/100*H28</x:f>
        <x:v>11.600000000000001</x:v>
      </x:c>
      <x:c r="J28" s="18" t="n">
        <x:f>IF(G28&gt;=100,0,MAX(0,'پارامترها'!$B$8-F28))</x:f>
        <x:v>0</x:v>
      </x:c>
      <x:c r="K28" s="18" t="str">
        <x:f>IF(OR(G28&lt;0,G28&gt;100,E28&lt;=0,H28&lt;=0),"بازبینی",IF(G28&gt;=100,"تکمیل",IF(F28&lt;'پارامترها'!$B$8,"دیرکرد","در جریان")))</x:f>
        <x:v>در جریان</x:v>
      </x:c>
    </x:row>
    <x:row r="29" ht="25" customHeight="1">
      <x:c r="A29" s="16" t="str">
        <x:v>T-021</x:v>
      </x:c>
      <x:c r="B29" s="16" t="str">
        <x:v>پیاده‌سازی</x:v>
      </x:c>
      <x:c r="C29" s="16" t="str">
        <x:v>فعالیت آزمایشی 21</x:v>
      </x:c>
      <x:c r="D29" s="20" t="n">
        <x:v>46304</x:v>
      </x:c>
      <x:c r="E29" s="16" t="n">
        <x:v>5</x:v>
      </x:c>
      <x:c r="F29" s="22" t="n">
        <x:f>D29+E29-1</x:f>
        <x:v>46308</x:v>
      </x:c>
      <x:c r="G29" s="16" t="n">
        <x:v>100</x:v>
      </x:c>
      <x:c r="H29" s="16" t="n">
        <x:v>14</x:v>
      </x:c>
      <x:c r="I29" s="18" t="n">
        <x:f>G29/100*H29</x:f>
        <x:v>14</x:v>
      </x:c>
      <x:c r="J29" s="18" t="n">
        <x:f>IF(G29&gt;=100,0,MAX(0,'پارامترها'!$B$8-F29))</x:f>
        <x:v>0</x:v>
      </x:c>
      <x:c r="K29" s="18" t="str">
        <x:f>IF(OR(G29&lt;0,G29&gt;100,E29&lt;=0,H29&lt;=0),"بازبینی",IF(G29&gt;=100,"تکمیل",IF(F29&lt;'پارامترها'!$B$8,"دیرکرد","در جریان")))</x:f>
        <x:v>تکمیل</x:v>
      </x:c>
    </x:row>
    <x:row r="30" ht="25" customHeight="1">
      <x:c r="A30" s="16" t="str">
        <x:v>T-022</x:v>
      </x:c>
      <x:c r="B30" s="16" t="str">
        <x:v>پیاده‌سازی</x:v>
      </x:c>
      <x:c r="C30" s="16" t="str">
        <x:v>فعالیت آزمایشی 22</x:v>
      </x:c>
      <x:c r="D30" s="20" t="n">
        <x:v>46307</x:v>
      </x:c>
      <x:c r="E30" s="16" t="n">
        <x:v>8</x:v>
      </x:c>
      <x:c r="F30" s="22" t="n">
        <x:f>D30+E30-1</x:f>
        <x:v>46314</x:v>
      </x:c>
      <x:c r="G30" s="16" t="n">
        <x:v>40</x:v>
      </x:c>
      <x:c r="H30" s="16" t="n">
        <x:v>25</x:v>
      </x:c>
      <x:c r="I30" s="18" t="n">
        <x:f>G30/100*H30</x:f>
        <x:v>10</x:v>
      </x:c>
      <x:c r="J30" s="18" t="n">
        <x:f>IF(G30&gt;=100,0,MAX(0,'پارامترها'!$B$8-F30))</x:f>
        <x:v>0</x:v>
      </x:c>
      <x:c r="K30" s="18" t="str">
        <x:f>IF(OR(G30&lt;0,G30&gt;100,E30&lt;=0,H30&lt;=0),"بازبینی",IF(G30&gt;=100,"تکمیل",IF(F30&lt;'پارامترها'!$B$8,"دیرکرد","در جریان")))</x:f>
        <x:v>در جریان</x:v>
      </x:c>
    </x:row>
    <x:row r="31" ht="25" customHeight="1">
      <x:c r="A31" s="16" t="str">
        <x:v>T-023</x:v>
      </x:c>
      <x:c r="B31" s="16" t="str">
        <x:v>پیاده‌سازی</x:v>
      </x:c>
      <x:c r="C31" s="16" t="str">
        <x:v>فعالیت آزمایشی 23</x:v>
      </x:c>
      <x:c r="D31" s="20" t="n">
        <x:v>46310</x:v>
      </x:c>
      <x:c r="E31" s="16" t="n">
        <x:v>8</x:v>
      </x:c>
      <x:c r="F31" s="22" t="n">
        <x:f>D31+E31-1</x:f>
        <x:v>46317</x:v>
      </x:c>
      <x:c r="G31" s="16" t="n">
        <x:v>0</x:v>
      </x:c>
      <x:c r="H31" s="16" t="n">
        <x:v>14</x:v>
      </x:c>
      <x:c r="I31" s="18" t="n">
        <x:f>G31/100*H31</x:f>
        <x:v>0</x:v>
      </x:c>
      <x:c r="J31" s="18" t="n">
        <x:f>IF(G31&gt;=100,0,MAX(0,'پارامترها'!$B$8-F31))</x:f>
        <x:v>0</x:v>
      </x:c>
      <x:c r="K31" s="18" t="str">
        <x:f>IF(OR(G31&lt;0,G31&gt;100,E31&lt;=0,H31&lt;=0),"بازبینی",IF(G31&gt;=100,"تکمیل",IF(F31&lt;'پارامترها'!$B$8,"دیرکرد","در جریان")))</x:f>
        <x:v>در جریان</x:v>
      </x:c>
    </x:row>
    <x:row r="32" ht="25" customHeight="1">
      <x:c r="A32" s="16" t="str">
        <x:v>T-024</x:v>
      </x:c>
      <x:c r="B32" s="16" t="str">
        <x:v>پیاده‌سازی</x:v>
      </x:c>
      <x:c r="C32" s="16" t="str">
        <x:v>فعالیت آزمایشی 24</x:v>
      </x:c>
      <x:c r="D32" s="20" t="n">
        <x:v>46313</x:v>
      </x:c>
      <x:c r="E32" s="16" t="n">
        <x:v>8</x:v>
      </x:c>
      <x:c r="F32" s="22" t="n">
        <x:f>D32+E32-1</x:f>
        <x:v>46320</x:v>
      </x:c>
      <x:c r="G32" s="16" t="n">
        <x:v>0</x:v>
      </x:c>
      <x:c r="H32" s="16" t="n">
        <x:v>11</x:v>
      </x:c>
      <x:c r="I32" s="18" t="n">
        <x:f>G32/100*H32</x:f>
        <x:v>0</x:v>
      </x:c>
      <x:c r="J32" s="18" t="n">
        <x:f>IF(G32&gt;=100,0,MAX(0,'پارامترها'!$B$8-F32))</x:f>
        <x:v>0</x:v>
      </x:c>
      <x:c r="K32" s="18" t="str">
        <x:f>IF(OR(G32&lt;0,G32&gt;100,E32&lt;=0,H32&lt;=0),"بازبینی",IF(G32&gt;=100,"تکمیل",IF(F32&lt;'پارامترها'!$B$8,"دیرکرد","در جریان")))</x:f>
        <x:v>در جریان</x:v>
      </x:c>
    </x:row>
    <x:row r="33" ht="25" customHeight="1">
      <x:c r="A33" s="16" t="str">
        <x:v>T-025</x:v>
      </x:c>
      <x:c r="B33" s="16" t="str">
        <x:v>پیاده‌سازی</x:v>
      </x:c>
      <x:c r="C33" s="16" t="str">
        <x:v>فعالیت آزمایشی 25</x:v>
      </x:c>
      <x:c r="D33" s="20" t="n">
        <x:v>46316</x:v>
      </x:c>
      <x:c r="E33" s="16" t="n">
        <x:v>10</x:v>
      </x:c>
      <x:c r="F33" s="22" t="n">
        <x:f>D33+E33-1</x:f>
        <x:v>46325</x:v>
      </x:c>
      <x:c r="G33" s="16" t="n">
        <x:v>0</x:v>
      </x:c>
      <x:c r="H33" s="16" t="n">
        <x:v>28</x:v>
      </x:c>
      <x:c r="I33" s="18" t="n">
        <x:f>G33/100*H33</x:f>
        <x:v>0</x:v>
      </x:c>
      <x:c r="J33" s="18" t="n">
        <x:f>IF(G33&gt;=100,0,MAX(0,'پارامترها'!$B$8-F33))</x:f>
        <x:v>0</x:v>
      </x:c>
      <x:c r="K33" s="18" t="str">
        <x:f>IF(OR(G33&lt;0,G33&gt;100,E33&lt;=0,H33&lt;=0),"بازبینی",IF(G33&gt;=100,"تکمیل",IF(F33&lt;'پارامترها'!$B$8,"دیرکرد","در جریان")))</x:f>
        <x:v>در جریان</x:v>
      </x:c>
    </x:row>
    <x:row r="34" ht="25" customHeight="1">
      <x:c r="A34" s="16" t="str">
        <x:v>T-026</x:v>
      </x:c>
      <x:c r="B34" s="16" t="str">
        <x:v>پیاده‌سازی</x:v>
      </x:c>
      <x:c r="C34" s="16" t="str">
        <x:v>فعالیت آزمایشی 26</x:v>
      </x:c>
      <x:c r="D34" s="20" t="n">
        <x:v>46319</x:v>
      </x:c>
      <x:c r="E34" s="16" t="n">
        <x:v>7</x:v>
      </x:c>
      <x:c r="F34" s="22" t="n">
        <x:f>D34+E34-1</x:f>
        <x:v>46325</x:v>
      </x:c>
      <x:c r="G34" s="16" t="n">
        <x:v>0</x:v>
      </x:c>
      <x:c r="H34" s="16" t="n">
        <x:v>25</x:v>
      </x:c>
      <x:c r="I34" s="18" t="n">
        <x:f>G34/100*H34</x:f>
        <x:v>0</x:v>
      </x:c>
      <x:c r="J34" s="18" t="n">
        <x:f>IF(G34&gt;=100,0,MAX(0,'پارامترها'!$B$8-F34))</x:f>
        <x:v>0</x:v>
      </x:c>
      <x:c r="K34" s="18" t="str">
        <x:f>IF(OR(G34&lt;0,G34&gt;100,E34&lt;=0,H34&lt;=0),"بازبینی",IF(G34&gt;=100,"تکمیل",IF(F34&lt;'پارامترها'!$B$8,"دیرکرد","در جریان")))</x:f>
        <x:v>در جریان</x:v>
      </x:c>
    </x:row>
    <x:row r="35" ht="25" customHeight="1">
      <x:c r="A35" s="16" t="str">
        <x:v>T-027</x:v>
      </x:c>
      <x:c r="B35" s="16" t="str">
        <x:v>پیاده‌سازی</x:v>
      </x:c>
      <x:c r="C35" s="16" t="str">
        <x:v>فعالیت آزمایشی 27</x:v>
      </x:c>
      <x:c r="D35" s="20" t="n">
        <x:v>46322</x:v>
      </x:c>
      <x:c r="E35" s="16" t="n">
        <x:v>4</x:v>
      </x:c>
      <x:c r="F35" s="22" t="n">
        <x:f>D35+E35-1</x:f>
        <x:v>46325</x:v>
      </x:c>
      <x:c r="G35" s="16" t="n">
        <x:v>0</x:v>
      </x:c>
      <x:c r="H35" s="16" t="n">
        <x:v>27</x:v>
      </x:c>
      <x:c r="I35" s="18" t="n">
        <x:f>G35/100*H35</x:f>
        <x:v>0</x:v>
      </x:c>
      <x:c r="J35" s="18" t="n">
        <x:f>IF(G35&gt;=100,0,MAX(0,'پارامترها'!$B$8-F35))</x:f>
        <x:v>0</x:v>
      </x:c>
      <x:c r="K35" s="18" t="str">
        <x:f>IF(OR(G35&lt;0,G35&gt;100,E35&lt;=0,H35&lt;=0),"بازبینی",IF(G35&gt;=100,"تکمیل",IF(F35&lt;'پارامترها'!$B$8,"دیرکرد","در جریان")))</x:f>
        <x:v>در جریان</x:v>
      </x:c>
    </x:row>
    <x:row r="36" ht="25" customHeight="1">
      <x:c r="A36" s="16" t="str">
        <x:v>T-028</x:v>
      </x:c>
      <x:c r="B36" s="16" t="str">
        <x:v>پیاده‌سازی</x:v>
      </x:c>
      <x:c r="C36" s="16" t="str">
        <x:v>فعالیت آزمایشی 28</x:v>
      </x:c>
      <x:c r="D36" s="20" t="n">
        <x:v>46325</x:v>
      </x:c>
      <x:c r="E36" s="16" t="n">
        <x:v>3</x:v>
      </x:c>
      <x:c r="F36" s="22" t="n">
        <x:f>D36+E36-1</x:f>
        <x:v>46327</x:v>
      </x:c>
      <x:c r="G36" s="16" t="n">
        <x:v>0</x:v>
      </x:c>
      <x:c r="H36" s="16" t="n">
        <x:v>30</x:v>
      </x:c>
      <x:c r="I36" s="18" t="n">
        <x:f>G36/100*H36</x:f>
        <x:v>0</x:v>
      </x:c>
      <x:c r="J36" s="18" t="n">
        <x:f>IF(G36&gt;=100,0,MAX(0,'پارامترها'!$B$8-F36))</x:f>
        <x:v>0</x:v>
      </x:c>
      <x:c r="K36" s="18" t="str">
        <x:f>IF(OR(G36&lt;0,G36&gt;100,E36&lt;=0,H36&lt;=0),"بازبینی",IF(G36&gt;=100,"تکمیل",IF(F36&lt;'پارامترها'!$B$8,"دیرکرد","در جریان")))</x:f>
        <x:v>در جریان</x:v>
      </x:c>
    </x:row>
    <x:row r="37" ht="25" customHeight="1">
      <x:c r="A37" s="16" t="str">
        <x:v>T-029</x:v>
      </x:c>
      <x:c r="B37" s="16" t="str">
        <x:v>پیاده‌سازی</x:v>
      </x:c>
      <x:c r="C37" s="16" t="str">
        <x:v>فعالیت آزمایشی 29</x:v>
      </x:c>
      <x:c r="D37" s="20" t="n">
        <x:v>46328</x:v>
      </x:c>
      <x:c r="E37" s="16" t="n">
        <x:v>3</x:v>
      </x:c>
      <x:c r="F37" s="22" t="n">
        <x:f>D37+E37-1</x:f>
        <x:v>46330</x:v>
      </x:c>
      <x:c r="G37" s="16" t="n">
        <x:v>0</x:v>
      </x:c>
      <x:c r="H37" s="16" t="n">
        <x:v>42</x:v>
      </x:c>
      <x:c r="I37" s="18" t="n">
        <x:f>G37/100*H37</x:f>
        <x:v>0</x:v>
      </x:c>
      <x:c r="J37" s="18" t="n">
        <x:f>IF(G37&gt;=100,0,MAX(0,'پارامترها'!$B$8-F37))</x:f>
        <x:v>0</x:v>
      </x:c>
      <x:c r="K37" s="18" t="str">
        <x:f>IF(OR(G37&lt;0,G37&gt;100,E37&lt;=0,H37&lt;=0),"بازبینی",IF(G37&gt;=100,"تکمیل",IF(F37&lt;'پارامترها'!$B$8,"دیرکرد","در جریان")))</x:f>
        <x:v>در جریان</x:v>
      </x:c>
    </x:row>
    <x:row r="38" ht="25" customHeight="1">
      <x:c r="A38" s="16" t="str">
        <x:v>T-030</x:v>
      </x:c>
      <x:c r="B38" s="16" t="str">
        <x:v>پیاده‌سازی</x:v>
      </x:c>
      <x:c r="C38" s="16" t="str">
        <x:v>فعالیت آزمایشی 30</x:v>
      </x:c>
      <x:c r="D38" s="20" t="n">
        <x:v>46331</x:v>
      </x:c>
      <x:c r="E38" s="16" t="n">
        <x:v>9</x:v>
      </x:c>
      <x:c r="F38" s="22" t="n">
        <x:f>D38+E38-1</x:f>
        <x:v>46339</x:v>
      </x:c>
      <x:c r="G38" s="16" t="n">
        <x:v>0</x:v>
      </x:c>
      <x:c r="H38" s="16" t="n">
        <x:v>45</x:v>
      </x:c>
      <x:c r="I38" s="18" t="n">
        <x:f>G38/100*H38</x:f>
        <x:v>0</x:v>
      </x:c>
      <x:c r="J38" s="18" t="n">
        <x:f>IF(G38&gt;=100,0,MAX(0,'پارامترها'!$B$8-F38))</x:f>
        <x:v>0</x:v>
      </x:c>
      <x:c r="K38" s="18" t="str">
        <x:f>IF(OR(G38&lt;0,G38&gt;100,E38&lt;=0,H38&lt;=0),"بازبینی",IF(G38&gt;=100,"تکمیل",IF(F38&lt;'پارامترها'!$B$8,"دیرکرد","در جریان")))</x:f>
        <x:v>در جریان</x:v>
      </x:c>
    </x:row>
    <x:row r="39" ht="25" customHeight="1">
      <x:c r="A39" s="16" t="str">
        <x:v>T-031</x:v>
      </x:c>
      <x:c r="B39" s="16" t="str">
        <x:v>آزمون و تحویل</x:v>
      </x:c>
      <x:c r="C39" s="16" t="str">
        <x:v>فعالیت آزمایشی 31</x:v>
      </x:c>
      <x:c r="D39" s="20" t="n">
        <x:v>46327</x:v>
      </x:c>
      <x:c r="E39" s="16" t="n">
        <x:v>8</x:v>
      </x:c>
      <x:c r="F39" s="22" t="n">
        <x:f>D39+E39-1</x:f>
        <x:v>46334</x:v>
      </x:c>
      <x:c r="G39" s="16" t="n">
        <x:v>0</x:v>
      </x:c>
      <x:c r="H39" s="16" t="n">
        <x:v>28</x:v>
      </x:c>
      <x:c r="I39" s="18" t="n">
        <x:f>G39/100*H39</x:f>
        <x:v>0</x:v>
      </x:c>
      <x:c r="J39" s="18" t="n">
        <x:f>IF(G39&gt;=100,0,MAX(0,'پارامترها'!$B$8-F39))</x:f>
        <x:v>0</x:v>
      </x:c>
      <x:c r="K39" s="18" t="str">
        <x:f>IF(OR(G39&lt;0,G39&gt;100,E39&lt;=0,H39&lt;=0),"بازبینی",IF(G39&gt;=100,"تکمیل",IF(F39&lt;'پارامترها'!$B$8,"دیرکرد","در جریان")))</x:f>
        <x:v>در جریان</x:v>
      </x:c>
    </x:row>
    <x:row r="40" ht="25" customHeight="1">
      <x:c r="A40" s="16" t="str">
        <x:v>T-032</x:v>
      </x:c>
      <x:c r="B40" s="16" t="str">
        <x:v>آزمون و تحویل</x:v>
      </x:c>
      <x:c r="C40" s="16" t="str">
        <x:v>فعالیت آزمایشی 32</x:v>
      </x:c>
      <x:c r="D40" s="20" t="n">
        <x:v>46330</x:v>
      </x:c>
      <x:c r="E40" s="16" t="n">
        <x:v>3</x:v>
      </x:c>
      <x:c r="F40" s="22" t="n">
        <x:f>D40+E40-1</x:f>
        <x:v>46332</x:v>
      </x:c>
      <x:c r="G40" s="16" t="n">
        <x:v>0</x:v>
      </x:c>
      <x:c r="H40" s="16" t="n">
        <x:v>32</x:v>
      </x:c>
      <x:c r="I40" s="18" t="n">
        <x:f>G40/100*H40</x:f>
        <x:v>0</x:v>
      </x:c>
      <x:c r="J40" s="18" t="n">
        <x:f>IF(G40&gt;=100,0,MAX(0,'پارامترها'!$B$8-F40))</x:f>
        <x:v>0</x:v>
      </x:c>
      <x:c r="K40" s="18" t="str">
        <x:f>IF(OR(G40&lt;0,G40&gt;100,E40&lt;=0,H40&lt;=0),"بازبینی",IF(G40&gt;=100,"تکمیل",IF(F40&lt;'پارامترها'!$B$8,"دیرکرد","در جریان")))</x:f>
        <x:v>در جریان</x:v>
      </x:c>
    </x:row>
    <x:row r="41" ht="23" customHeight="1">
      <x:c r="A41" s="16" t="str">
        <x:v>T-033</x:v>
      </x:c>
      <x:c r="B41" s="16" t="str">
        <x:v>آزمون و تحویل</x:v>
      </x:c>
      <x:c r="C41" s="16" t="str">
        <x:v>فعالیت آزمایشی 33</x:v>
      </x:c>
      <x:c r="D41" s="20" t="n">
        <x:v>46333</x:v>
      </x:c>
      <x:c r="E41" s="16" t="n">
        <x:v>7</x:v>
      </x:c>
      <x:c r="F41" s="22" t="n">
        <x:f>D41+E41-1</x:f>
        <x:v>46339</x:v>
      </x:c>
      <x:c r="G41" s="16" t="n">
        <x:v>0</x:v>
      </x:c>
      <x:c r="H41" s="16" t="n">
        <x:v>17</x:v>
      </x:c>
      <x:c r="I41" s="18" t="n">
        <x:f>G41/100*H41</x:f>
        <x:v>0</x:v>
      </x:c>
      <x:c r="J41" s="18" t="n">
        <x:f>IF(G41&gt;=100,0,MAX(0,'پارامترها'!$B$8-F41))</x:f>
        <x:v>0</x:v>
      </x:c>
      <x:c r="K41" s="18" t="str">
        <x:f>IF(OR(G41&lt;0,G41&gt;100,E41&lt;=0,H41&lt;=0),"بازبینی",IF(G41&gt;=100,"تکمیل",IF(F41&lt;'پارامترها'!$B$8,"دیرکرد","در جریان")))</x:f>
        <x:v>در جریان</x:v>
      </x:c>
    </x:row>
    <x:row r="42" ht="23" customHeight="1">
      <x:c r="A42" s="16" t="str">
        <x:v>T-034</x:v>
      </x:c>
      <x:c r="B42" s="16" t="str">
        <x:v>آزمون و تحویل</x:v>
      </x:c>
      <x:c r="C42" s="16" t="str">
        <x:v>فعالیت آزمایشی 34</x:v>
      </x:c>
      <x:c r="D42" s="20" t="n">
        <x:v>46336</x:v>
      </x:c>
      <x:c r="E42" s="16" t="n">
        <x:v>4</x:v>
      </x:c>
      <x:c r="F42" s="22" t="n">
        <x:f>D42+E42-1</x:f>
        <x:v>46339</x:v>
      </x:c>
      <x:c r="G42" s="16" t="n">
        <x:v>0</x:v>
      </x:c>
      <x:c r="H42" s="16" t="n">
        <x:v>8</x:v>
      </x:c>
      <x:c r="I42" s="18" t="n">
        <x:f>G42/100*H42</x:f>
        <x:v>0</x:v>
      </x:c>
      <x:c r="J42" s="18" t="n">
        <x:f>IF(G42&gt;=100,0,MAX(0,'پارامترها'!$B$8-F42))</x:f>
        <x:v>0</x:v>
      </x:c>
      <x:c r="K42" s="18" t="str">
        <x:f>IF(OR(G42&lt;0,G42&gt;100,E42&lt;=0,H42&lt;=0),"بازبینی",IF(G42&gt;=100,"تکمیل",IF(F42&lt;'پارامترها'!$B$8,"دیرکرد","در جریان")))</x:f>
        <x:v>در جریان</x:v>
      </x:c>
    </x:row>
    <x:row r="43" ht="23" customHeight="1">
      <x:c r="A43" s="16" t="str">
        <x:v>T-035</x:v>
      </x:c>
      <x:c r="B43" s="16" t="str">
        <x:v>آزمون و تحویل</x:v>
      </x:c>
      <x:c r="C43" s="16" t="str">
        <x:v>فعالیت آزمایشی 35</x:v>
      </x:c>
      <x:c r="D43" s="20" t="n">
        <x:v>46339</x:v>
      </x:c>
      <x:c r="E43" s="16" t="n">
        <x:v>5</x:v>
      </x:c>
      <x:c r="F43" s="22" t="n">
        <x:f>D43+E43-1</x:f>
        <x:v>46343</x:v>
      </x:c>
      <x:c r="G43" s="16" t="n">
        <x:v>0</x:v>
      </x:c>
      <x:c r="H43" s="16" t="n">
        <x:v>43</x:v>
      </x:c>
      <x:c r="I43" s="18" t="n">
        <x:f>G43/100*H43</x:f>
        <x:v>0</x:v>
      </x:c>
      <x:c r="J43" s="18" t="n">
        <x:f>IF(G43&gt;=100,0,MAX(0,'پارامترها'!$B$8-F43))</x:f>
        <x:v>0</x:v>
      </x:c>
      <x:c r="K43" s="18" t="str">
        <x:f>IF(OR(G43&lt;0,G43&gt;100,E43&lt;=0,H43&lt;=0),"بازبینی",IF(G43&gt;=100,"تکمیل",IF(F43&lt;'پارامترها'!$B$8,"دیرکرد","در جریان")))</x:f>
        <x:v>در جریان</x:v>
      </x:c>
    </x:row>
    <x:row r="44" ht="23" customHeight="1">
      <x:c r="A44" s="16" t="str">
        <x:v>T-036</x:v>
      </x:c>
      <x:c r="B44" s="16" t="str">
        <x:v>آزمون و تحویل</x:v>
      </x:c>
      <x:c r="C44" s="16" t="str">
        <x:v>فعالیت آزمایشی 36</x:v>
      </x:c>
      <x:c r="D44" s="20" t="n">
        <x:v>46342</x:v>
      </x:c>
      <x:c r="E44" s="16" t="n">
        <x:v>7</x:v>
      </x:c>
      <x:c r="F44" s="22" t="n">
        <x:f>D44+E44-1</x:f>
        <x:v>46348</x:v>
      </x:c>
      <x:c r="G44" s="16" t="n">
        <x:v>0</x:v>
      </x:c>
      <x:c r="H44" s="16" t="n">
        <x:v>25</x:v>
      </x:c>
      <x:c r="I44" s="18" t="n">
        <x:f>G44/100*H44</x:f>
        <x:v>0</x:v>
      </x:c>
      <x:c r="J44" s="18" t="n">
        <x:f>IF(G44&gt;=100,0,MAX(0,'پارامترها'!$B$8-F44))</x:f>
        <x:v>0</x:v>
      </x:c>
      <x:c r="K44" s="18" t="str">
        <x:f>IF(OR(G44&lt;0,G44&gt;100,E44&lt;=0,H44&lt;=0),"بازبینی",IF(G44&gt;=100,"تکمیل",IF(F44&lt;'پارامترها'!$B$8,"دیرکرد","در جریان")))</x:f>
        <x:v>در جریان</x:v>
      </x:c>
    </x:row>
    <x:row r="45" ht="23" customHeight="1">
      <x:c r="A45" s="16" t="str">
        <x:v>T-037</x:v>
      </x:c>
      <x:c r="B45" s="16" t="str">
        <x:v>آزمون و تحویل</x:v>
      </x:c>
      <x:c r="C45" s="16" t="str">
        <x:v>فعالیت آزمایشی 37</x:v>
      </x:c>
      <x:c r="D45" s="20" t="n">
        <x:v>46345</x:v>
      </x:c>
      <x:c r="E45" s="16" t="n">
        <x:v>5</x:v>
      </x:c>
      <x:c r="F45" s="22" t="n">
        <x:f>D45+E45-1</x:f>
        <x:v>46349</x:v>
      </x:c>
      <x:c r="G45" s="16" t="n">
        <x:v>0</x:v>
      </x:c>
      <x:c r="H45" s="16" t="n">
        <x:v>41</x:v>
      </x:c>
      <x:c r="I45" s="18" t="n">
        <x:f>G45/100*H45</x:f>
        <x:v>0</x:v>
      </x:c>
      <x:c r="J45" s="18" t="n">
        <x:f>IF(G45&gt;=100,0,MAX(0,'پارامترها'!$B$8-F45))</x:f>
        <x:v>0</x:v>
      </x:c>
      <x:c r="K45" s="18" t="str">
        <x:f>IF(OR(G45&lt;0,G45&gt;100,E45&lt;=0,H45&lt;=0),"بازبینی",IF(G45&gt;=100,"تکمیل",IF(F45&lt;'پارامترها'!$B$8,"دیرکرد","در جریان")))</x:f>
        <x:v>در جریان</x:v>
      </x:c>
    </x:row>
    <x:row r="46" ht="23" customHeight="1">
      <x:c r="A46" s="16" t="str">
        <x:v>T-038</x:v>
      </x:c>
      <x:c r="B46" s="16" t="str">
        <x:v>آزمون و تحویل</x:v>
      </x:c>
      <x:c r="C46" s="16" t="str">
        <x:v>فعالیت آزمایشی 38</x:v>
      </x:c>
      <x:c r="D46" s="20" t="n">
        <x:v>46348</x:v>
      </x:c>
      <x:c r="E46" s="16" t="n">
        <x:v>4</x:v>
      </x:c>
      <x:c r="F46" s="22" t="n">
        <x:f>D46+E46-1</x:f>
        <x:v>46351</x:v>
      </x:c>
      <x:c r="G46" s="16" t="n">
        <x:v>0</x:v>
      </x:c>
      <x:c r="H46" s="16" t="n">
        <x:v>15</x:v>
      </x:c>
      <x:c r="I46" s="18" t="n">
        <x:f>G46/100*H46</x:f>
        <x:v>0</x:v>
      </x:c>
      <x:c r="J46" s="18" t="n">
        <x:f>IF(G46&gt;=100,0,MAX(0,'پارامترها'!$B$8-F46))</x:f>
        <x:v>0</x:v>
      </x:c>
      <x:c r="K46" s="18" t="str">
        <x:f>IF(OR(G46&lt;0,G46&gt;100,E46&lt;=0,H46&lt;=0),"بازبینی",IF(G46&gt;=100,"تکمیل",IF(F46&lt;'پارامترها'!$B$8,"دیرکرد","در جریان")))</x:f>
        <x:v>در جریان</x:v>
      </x:c>
    </x:row>
    <x:row r="47" ht="23" customHeight="1">
      <x:c r="A47" s="16" t="str">
        <x:v>T-039</x:v>
      </x:c>
      <x:c r="B47" s="16" t="str">
        <x:v>آزمون و تحویل</x:v>
      </x:c>
      <x:c r="C47" s="16" t="str">
        <x:v>فعالیت آزمایشی 39</x:v>
      </x:c>
      <x:c r="D47" s="20" t="n">
        <x:v>46351</x:v>
      </x:c>
      <x:c r="E47" s="16" t="n">
        <x:v>7</x:v>
      </x:c>
      <x:c r="F47" s="22" t="n">
        <x:f>D47+E47-1</x:f>
        <x:v>46357</x:v>
      </x:c>
      <x:c r="G47" s="16" t="n">
        <x:v>0</x:v>
      </x:c>
      <x:c r="H47" s="16" t="n">
        <x:v>43</x:v>
      </x:c>
      <x:c r="I47" s="18" t="n">
        <x:f>G47/100*H47</x:f>
        <x:v>0</x:v>
      </x:c>
      <x:c r="J47" s="18" t="n">
        <x:f>IF(G47&gt;=100,0,MAX(0,'پارامترها'!$B$8-F47))</x:f>
        <x:v>0</x:v>
      </x:c>
      <x:c r="K47" s="18" t="str">
        <x:f>IF(OR(G47&lt;0,G47&gt;100,E47&lt;=0,H47&lt;=0),"بازبینی",IF(G47&gt;=100,"تکمیل",IF(F47&lt;'پارامترها'!$B$8,"دیرکرد","در جریان")))</x:f>
        <x:v>در جریان</x:v>
      </x:c>
    </x:row>
    <x:row r="48" ht="23" customHeight="1">
      <x:c r="A48" s="16" t="str">
        <x:v>T-040</x:v>
      </x:c>
      <x:c r="B48" s="16" t="str">
        <x:v>آزمون و تحویل</x:v>
      </x:c>
      <x:c r="C48" s="16" t="str">
        <x:v>فعالیت آزمایشی 40</x:v>
      </x:c>
      <x:c r="D48" s="20" t="n">
        <x:v>46354</x:v>
      </x:c>
      <x:c r="E48" s="16" t="n">
        <x:v>7</x:v>
      </x:c>
      <x:c r="F48" s="22" t="n">
        <x:f>D48+E48-1</x:f>
        <x:v>46360</x:v>
      </x:c>
      <x:c r="G48" s="16" t="n">
        <x:v>0</x:v>
      </x:c>
      <x:c r="H48" s="16" t="n">
        <x:v>15</x:v>
      </x:c>
      <x:c r="I48" s="18" t="n">
        <x:f>G48/100*H48</x:f>
        <x:v>0</x:v>
      </x:c>
      <x:c r="J48" s="18" t="n">
        <x:f>IF(G48&gt;=100,0,MAX(0,'پارامترها'!$B$8-F48))</x:f>
        <x:v>0</x:v>
      </x:c>
      <x:c r="K48" s="18" t="str">
        <x:f>IF(OR(G48&lt;0,G48&gt;100,E48&lt;=0,H48&lt;=0),"بازبینی",IF(G48&gt;=100,"تکمیل",IF(F48&lt;'پارامترها'!$B$8,"دیرکرد","در جریان")))</x:f>
        <x:v>در جریان</x:v>
      </x:c>
    </x:row>
  </x:sheetData>
  <x:mergeCells>
    <x:mergeCell ref="A1:K2"/>
    <x:mergeCell ref="A3:K3"/>
  </x:mergeCells>
  <x:conditionalFormatting sqref="J9:J48">
    <x:cfRule type="cellIs" dxfId="1" priority="1" operator="greaterThan">
      <x:formula>0</x:formula>
    </x:cfRule>
  </x:conditionalFormatting>
  <x:dataValidations count="1">
    <x:dataValidation type="list" sqref="B9:B48">
      <x:formula1>"نیازسنجی,طراحی,پیاده‌سازی,آزمون و تحویل"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6" t="str">
        <x:v>خلاصه وضعیت فازها</x:v>
      </x:c>
      <x:c r="B1" s="26"/>
      <x:c r="C1" s="26"/>
      <x:c r="D1" s="26"/>
      <x:c r="E1" s="26"/>
      <x:c r="F1" s="26"/>
      <x:c r="G1" s="26"/>
      <x:c r="H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</x:row>
    <x:row r="3" ht="25" customHeight="1">
      <x:c r="A3" s="33" t="str">
        <x:v>پیشرفت وزنی = مجموع کار کسب‌شده / مجموع وزن فعالیت‌ها</x:v>
      </x:c>
      <x:c r="B3" s="33"/>
      <x:c r="C3" s="33"/>
      <x:c r="D3" s="33"/>
      <x:c r="E3" s="33"/>
      <x:c r="F3" s="33"/>
      <x:c r="G3" s="33"/>
      <x:c r="H3" s="33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فاز</x:v>
      </x:c>
      <x:c r="B8" s="6" t="str">
        <x:v>وزن کل (ساعت)</x:v>
      </x:c>
      <x:c r="C8" s="6" t="str">
        <x:v>کار کسب‌شده</x:v>
      </x:c>
      <x:c r="D8" s="6" t="str">
        <x:v>پیشرفت وزنی</x:v>
      </x:c>
      <x:c r="E8" s="6" t="str">
        <x:v>فعالیت دارای تأخیر</x:v>
      </x:c>
    </x:row>
    <x:row r="9" ht="25" customHeight="1">
      <x:c r="A9" s="13" t="str">
        <x:v>نیازسنجی</x:v>
      </x:c>
      <x:c r="B9" s="18" t="n">
        <x:f>SUMIF('داده‌ها'!$B$9:$B$48,A9,'داده‌ها'!$H$9:$H$48)</x:f>
        <x:v>274</x:v>
      </x:c>
      <x:c r="C9" s="18" t="n">
        <x:f>SUMIF('داده‌ها'!$B$9:$B$48,A9,'داده‌ها'!$I$9:$I$48)</x:f>
        <x:v>261.6</x:v>
      </x:c>
      <x:c r="D9" s="44" t="n">
        <x:f>IFERROR(C9/B9,0)</x:f>
        <x:v>0.9547445255474454</x:v>
      </x:c>
      <x:c r="E9" s="18" t="n">
        <x:f>COUNTIFS('داده‌ها'!$B$9:$B$48,A9,'داده‌ها'!$J$9:$J$48,"&gt;0")</x:f>
        <x:v>2</x:v>
      </x:c>
    </x:row>
    <x:row r="10" ht="25" customHeight="1">
      <x:c r="A10" s="13" t="str">
        <x:v>طراحی</x:v>
      </x:c>
      <x:c r="B10" s="18" t="n">
        <x:f>SUMIF('داده‌ها'!$B$9:$B$48,A10,'داده‌ها'!$H$9:$H$48)</x:f>
        <x:v>234</x:v>
      </x:c>
      <x:c r="C10" s="18" t="n">
        <x:f>SUMIF('داده‌ها'!$B$9:$B$48,A10,'داده‌ها'!$I$9:$I$48)</x:f>
        <x:v>205.58999999999997</x:v>
      </x:c>
      <x:c r="D10" s="44" t="n">
        <x:f>IFERROR(C10/B10,0)</x:f>
        <x:v>0.8785897435897435</x:v>
      </x:c>
      <x:c r="E10" s="18" t="n">
        <x:f>COUNTIFS('داده‌ها'!$B$9:$B$48,A10,'داده‌ها'!$J$9:$J$48,"&gt;0")</x:f>
        <x:v>1</x:v>
      </x:c>
    </x:row>
    <x:row r="11" ht="25" customHeight="1">
      <x:c r="A11" s="13" t="str">
        <x:v>پیاده‌سازی</x:v>
      </x:c>
      <x:c r="B11" s="18" t="n">
        <x:f>SUMIF('داده‌ها'!$B$9:$B$48,A11,'داده‌ها'!$H$9:$H$48)</x:f>
        <x:v>261</x:v>
      </x:c>
      <x:c r="C11" s="18" t="n">
        <x:f>SUMIF('داده‌ها'!$B$9:$B$48,A11,'داده‌ها'!$I$9:$I$48)</x:f>
        <x:v>24</x:v>
      </x:c>
      <x:c r="D11" s="44" t="n">
        <x:f>IFERROR(C11/B11,0)</x:f>
        <x:v>0.09195402298850575</x:v>
      </x:c>
      <x:c r="E11" s="18" t="n">
        <x:f>COUNTIFS('داده‌ها'!$B$9:$B$48,A11,'داده‌ها'!$J$9:$J$48,"&gt;0")</x:f>
        <x:v>0</x:v>
      </x:c>
    </x:row>
    <x:row r="12" ht="25" customHeight="1">
      <x:c r="A12" s="13" t="str">
        <x:v>آزمون و تحویل</x:v>
      </x:c>
      <x:c r="B12" s="18" t="n">
        <x:f>SUMIF('داده‌ها'!$B$9:$B$48,A12,'داده‌ها'!$H$9:$H$48)</x:f>
        <x:v>267</x:v>
      </x:c>
      <x:c r="C12" s="18" t="n">
        <x:f>SUMIF('داده‌ها'!$B$9:$B$48,A12,'داده‌ها'!$I$9:$I$48)</x:f>
        <x:v>0</x:v>
      </x:c>
      <x:c r="D12" s="44" t="n">
        <x:f>IFERROR(C12/B12,0)</x:f>
        <x:v>0</x:v>
      </x:c>
      <x:c r="E12" s="18" t="n">
        <x:f>COUNTIFS('داده‌ها'!$B$9:$B$48,A12,'داده‌ها'!$J$9:$J$48,"&gt;0")</x:f>
        <x:v>0</x:v>
      </x:c>
    </x:row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6" t="str">
        <x:v>پارامترها | زمان‌بندی</x:v>
      </x:c>
      <x:c r="B1" s="26"/>
      <x:c r="C1" s="26"/>
      <x:c r="D1" s="26"/>
      <x:c r="E1" s="26"/>
      <x:c r="F1" s="26"/>
      <x:c r="G1" s="26"/>
      <x:c r="H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</x:row>
    <x:row r="3" ht="25" customHeight="1">
      <x:c r="A3" s="33" t="str">
        <x:v>خانه‌های آبی قابل ویرایش هستند؛ تغییر آن‌ها باید در نتایج فرمول‌ها منعکس شود.</x:v>
      </x:c>
      <x:c r="B3" s="33"/>
      <x:c r="C3" s="33"/>
      <x:c r="D3" s="33"/>
      <x:c r="E3" s="33"/>
      <x:c r="F3" s="33"/>
      <x:c r="G3" s="33"/>
      <x:c r="H3" s="33"/>
    </x:row>
    <x:row r="4" ht="25" customHeight="1"/>
    <x:row r="5" ht="25" customHeight="1"/>
    <x:row r="6" ht="25" customHeight="1"/>
    <x:row r="7" ht="39" customHeight="1">
      <x:c r="A7" s="6" t="str">
        <x:v>پارامتر</x:v>
      </x:c>
      <x:c r="B7" s="6" t="str">
        <x:v>مقدار</x:v>
      </x:c>
      <x:c r="C7" s="6" t="str">
        <x:v>واحد / توضیح</x:v>
      </x:c>
    </x:row>
    <x:row r="8" ht="25" customHeight="1">
      <x:c r="A8" t="str">
        <x:v>تاریخ گزارش میلادی</x:v>
      </x:c>
      <x:c r="B8" s="42" t="n">
        <x:v>46309</x:v>
      </x:c>
      <x:c r="C8" t="str">
        <x:v>مبنای محاسبه تأخیر</x:v>
      </x:c>
    </x:row>
    <x:row r="9" ht="25" customHeight="1">
      <x:c r="A9" t="str">
        <x:v>روش روزشماری</x:v>
      </x:c>
      <x:c r="B9" s="39" t="str">
        <x:v>تقویمی</x:v>
      </x:c>
      <x:c r="C9" t="str">
        <x:v>تعطیلات/جمعه از مدت کسر نشده</x:v>
      </x:c>
    </x:row>
    <x:row r="10" ht="25" customHeight="1">
      <x:c r="A10" t="str">
        <x:v>مدل پیشرفت</x:v>
      </x:c>
      <x:c r="B10" s="39" t="str">
        <x:v>وزن‌دار بر اساس ساعت کار</x:v>
      </x:c>
      <x:c r="C10" t="str">
        <x:v>پیشرفت برنامه و واقعی باید جدا تحلیل شود</x:v>
      </x:c>
    </x:row>
    <x:row r="11" ht="25" customHeight="1"/>
    <x:row r="12" ht="25" customHeight="1"/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26" t="str">
        <x:v>راهنمای زمان‌بندی و گانت</x:v>
      </x:c>
      <x:c r="B1" s="26"/>
      <x:c r="C1" s="26"/>
      <x:c r="D1" s="26"/>
      <x:c r="E1" s="26"/>
      <x:c r="F1" s="26"/>
      <x:c r="G1" s="26"/>
      <x:c r="H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</x:row>
    <x:row r="3" ht="25" customHeight="1">
      <x:c r="A3" s="33" t="str">
        <x:v>یک ابزار نمونه کنترل زمان؛ جایگزین زمان‌بندی حرفه‌ای P6 نیست.</x:v>
      </x:c>
      <x:c r="B3" s="33"/>
      <x:c r="C3" s="33"/>
      <x:c r="D3" s="33"/>
      <x:c r="E3" s="33"/>
      <x:c r="F3" s="33"/>
      <x:c r="G3" s="33"/>
      <x:c r="H3" s="33"/>
    </x:row>
    <x:row r="4" ht="25" customHeight="1"/>
    <x:row r="5" ht="25" customHeight="1"/>
    <x:row r="6" ht="31" customHeight="1">
      <x:c r="A6" s="98" t="str">
        <x:v>راهنمای کاربری و شفافیت نمونه</x:v>
      </x:c>
      <x:c r="B6" s="98"/>
      <x:c r="C6" s="98"/>
      <x:c r="D6" s="98"/>
      <x:c r="E6" s="98"/>
      <x:c r="F6" s="98"/>
      <x:c r="G6" s="98"/>
      <x:c r="H6" s="98"/>
    </x:row>
    <x:row r="7" ht="25" customHeight="1"/>
    <x:row r="8" ht="31" customHeight="1">
      <x:c r="A8" s="105" t="str">
        <x:v>دامنه محاسبه</x:v>
      </x:c>
      <x:c r="B8" s="105"/>
      <x:c r="C8" s="105"/>
      <x:c r="D8" s="105"/>
      <x:c r="E8" s="105"/>
      <x:c r="F8" s="105"/>
      <x:c r="G8" s="105"/>
      <x:c r="H8" s="105"/>
    </x:row>
    <x:row r="9" ht="27" customHeight="1">
      <x:c r="A9" s="111" t="str">
        <x:v>پایان = شروع + مدت تقویمی − ۱. بدون فرض روز کاری یا تعطیل.</x:v>
      </x:c>
      <x:c r="B9" s="111"/>
      <x:c r="C9" s="111"/>
      <x:c r="D9" s="111"/>
      <x:c r="E9" s="111"/>
      <x:c r="F9" s="111"/>
      <x:c r="G9" s="111"/>
      <x:c r="H9" s="111"/>
    </x:row>
    <x:row r="10" ht="27" customHeight="1">
      <x:c r="A10" s="111"/>
      <x:c r="B10" s="111"/>
      <x:c r="C10" s="111"/>
      <x:c r="D10" s="111"/>
      <x:c r="E10" s="111"/>
      <x:c r="F10" s="111"/>
      <x:c r="G10" s="111"/>
      <x:c r="H10" s="111"/>
    </x:row>
    <x:row r="11" ht="25" customHeight="1"/>
    <x:row r="12" ht="31" customHeight="1">
      <x:c r="A12" s="105" t="str">
        <x:v>پیشرفت</x:v>
      </x:c>
      <x:c r="B12" s="105"/>
      <x:c r="C12" s="105"/>
      <x:c r="D12" s="105"/>
      <x:c r="E12" s="105"/>
      <x:c r="F12" s="105"/>
      <x:c r="G12" s="105"/>
      <x:c r="H12" s="105"/>
    </x:row>
    <x:row r="13" ht="27" customHeight="1">
      <x:c r="A13" s="111" t="str">
        <x:v>کار کسب‌شده = درصد تکمیل × وزن ساعت. پیشرفت کل با مجموع وزن محاسبه می‌شود.</x:v>
      </x:c>
      <x:c r="B13" s="111"/>
      <x:c r="C13" s="111"/>
      <x:c r="D13" s="111"/>
      <x:c r="E13" s="111"/>
      <x:c r="F13" s="111"/>
      <x:c r="G13" s="111"/>
      <x:c r="H13" s="111"/>
    </x:row>
    <x:row r="14" ht="27" customHeight="1">
      <x:c r="A14" s="111"/>
      <x:c r="B14" s="111"/>
      <x:c r="C14" s="111"/>
      <x:c r="D14" s="111"/>
      <x:c r="E14" s="111"/>
      <x:c r="F14" s="111"/>
      <x:c r="G14" s="111"/>
      <x:c r="H14" s="111"/>
    </x:row>
    <x:row r="15" ht="25" customHeight="1"/>
    <x:row r="16" ht="31" customHeight="1">
      <x:c r="A16" s="105" t="str">
        <x:v>گانت</x:v>
      </x:c>
      <x:c r="B16" s="105"/>
      <x:c r="C16" s="105"/>
      <x:c r="D16" s="105"/>
      <x:c r="E16" s="105"/>
      <x:c r="F16" s="105"/>
      <x:c r="G16" s="105"/>
      <x:c r="H16" s="105"/>
    </x:row>
    <x:row r="17" ht="27" customHeight="1">
      <x:c r="A17" s="111" t="str">
        <x:v>هر یک از چهارده ستون نماینده یک هفته است. مقدار یک یعنی بازه اجرای فعالیت با آن هفته همپوشانی دارد.</x:v>
      </x:c>
      <x:c r="B17" s="111"/>
      <x:c r="C17" s="111"/>
      <x:c r="D17" s="111"/>
      <x:c r="E17" s="111"/>
      <x:c r="F17" s="111"/>
      <x:c r="G17" s="111"/>
      <x:c r="H17" s="111"/>
    </x:row>
    <x:row r="18" ht="27" customHeight="1">
      <x:c r="A18" s="111"/>
      <x:c r="B18" s="111"/>
      <x:c r="C18" s="111"/>
      <x:c r="D18" s="111"/>
      <x:c r="E18" s="111"/>
      <x:c r="F18" s="111"/>
      <x:c r="G18" s="111"/>
      <x:c r="H18" s="111"/>
    </x:row>
    <x:row r="19" ht="25" customHeight="1"/>
    <x:row r="20" ht="31" customHeight="1">
      <x:c r="A20" s="105" t="str">
        <x:v>تست پذیرش</x:v>
      </x:c>
      <x:c r="B20" s="105"/>
      <x:c r="C20" s="105"/>
      <x:c r="D20" s="105"/>
      <x:c r="E20" s="105"/>
      <x:c r="F20" s="105"/>
      <x:c r="G20" s="105"/>
      <x:c r="H20" s="105"/>
    </x:row>
    <x:row r="21" ht="27" customHeight="1">
      <x:c r="A21" s="111" t="str">
        <x:v>تاریخ شروع یک فعالیت را عوض کنید؛ تاریخ پایان و خانه‌های متناظر گانت باید خودکار جابه‌جا شوند.</x:v>
      </x:c>
      <x:c r="B21" s="111"/>
      <x:c r="C21" s="111"/>
      <x:c r="D21" s="111"/>
      <x:c r="E21" s="111"/>
      <x:c r="F21" s="111"/>
      <x:c r="G21" s="111"/>
      <x:c r="H21" s="111"/>
    </x:row>
    <x:row r="22" ht="27" customHeight="1">
      <x:c r="A22" s="111"/>
      <x:c r="B22" s="111"/>
      <x:c r="C22" s="111"/>
      <x:c r="D22" s="111"/>
      <x:c r="E22" s="111"/>
      <x:c r="F22" s="111"/>
      <x:c r="G22" s="111"/>
      <x:c r="H22" s="111"/>
    </x:row>
    <x:row r="23" ht="25" customHeight="1"/>
    <x:row r="24" ht="31" customHeight="1">
      <x:c r="A24" s="105" t="str">
        <x:v>محدودیت</x:v>
      </x:c>
      <x:c r="B24" s="105"/>
      <x:c r="C24" s="105"/>
      <x:c r="D24" s="105"/>
      <x:c r="E24" s="105"/>
      <x:c r="F24" s="105"/>
      <x:c r="G24" s="105"/>
      <x:c r="H24" s="105"/>
    </x:row>
    <x:row r="25" ht="27" customHeight="1">
      <x:c r="A25" s="111" t="str">
        <x:v>منطق خودکار وابستگی، شناوری، مسیر بحرانی و مبنای برنامه جداگانه در این نسخه پیاده نشده‌اند.</x:v>
      </x:c>
      <x:c r="B25" s="111"/>
      <x:c r="C25" s="111"/>
      <x:c r="D25" s="111"/>
      <x:c r="E25" s="111"/>
      <x:c r="F25" s="111"/>
      <x:c r="G25" s="111"/>
      <x:c r="H25" s="111"/>
    </x:row>
    <x:row r="26" ht="27" customHeight="1">
      <x:c r="A26" s="111"/>
      <x:c r="B26" s="111"/>
      <x:c r="C26" s="111"/>
      <x:c r="D26" s="111"/>
      <x:c r="E26" s="111"/>
      <x:c r="F26" s="111"/>
      <x:c r="G26" s="111"/>
      <x:c r="H26" s="111"/>
    </x:row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4"/>
    <x:mergeCell ref="A25:H2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15" hidden="0" customWidth="1"/>
    <x:col min="4" max="4" width="15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</x:cols>
  <x:sheetData>
    <x:row r="1" ht="25" customHeight="1">
      <x:c r="A1" s="26" t="str">
        <x:v>نمای گانت هفتگی پروژه</x:v>
      </x:c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  <x:c r="M1" s="26"/>
      <x:c r="N1" s="26"/>
      <x:c r="O1" s="26"/>
      <x:c r="P1" s="26"/>
      <x:c r="Q1" s="26"/>
      <x:c r="R1" s="26"/>
      <x:c r="S1" s="26"/>
      <x:c r="T1" s="26"/>
      <x:c r="U1" s="26"/>
      <x:c r="V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</x:row>
    <x:row r="3" ht="25" customHeight="1">
      <x:c r="A3" s="33" t="str">
        <x:v>● هر ستون یک هفته تقویمی است | رنگ‌ها با تاریخ شروع و پایان مرتبط‌اند</x:v>
      </x:c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</x:row>
    <x:row r="4" ht="25" customHeight="1"/>
    <x:row r="5" ht="25" customHeight="1"/>
    <x:row r="6" ht="25" customHeight="1"/>
    <x:row r="7" ht="25" customHeight="1">
      <x:c r="E7" s="52" t="n">
        <x:v>46258</x:v>
      </x:c>
      <x:c r="F7" s="52" t="n">
        <x:v>46265</x:v>
      </x:c>
      <x:c r="G7" s="52" t="n">
        <x:v>46272</x:v>
      </x:c>
      <x:c r="H7" s="52" t="n">
        <x:v>46279</x:v>
      </x:c>
      <x:c r="I7" s="52" t="n">
        <x:v>46286</x:v>
      </x:c>
      <x:c r="J7" s="52" t="n">
        <x:v>46293</x:v>
      </x:c>
      <x:c r="K7" s="52" t="n">
        <x:v>46300</x:v>
      </x:c>
      <x:c r="L7" s="52" t="n">
        <x:v>46307</x:v>
      </x:c>
      <x:c r="M7" s="52" t="n">
        <x:v>46314</x:v>
      </x:c>
      <x:c r="N7" s="52" t="n">
        <x:v>46321</x:v>
      </x:c>
      <x:c r="O7" s="52" t="n">
        <x:v>46328</x:v>
      </x:c>
      <x:c r="P7" s="52" t="n">
        <x:v>46335</x:v>
      </x:c>
      <x:c r="Q7" s="52" t="n">
        <x:v>46342</x:v>
      </x:c>
      <x:c r="R7" s="52" t="n">
        <x:v>46349</x:v>
      </x:c>
    </x:row>
    <x:row r="8" ht="45" customHeight="1">
      <x:c r="A8" s="6" t="str">
        <x:v>شناسه</x:v>
      </x:c>
      <x:c r="B8" s="6" t="str">
        <x:v>فعالیت</x:v>
      </x:c>
      <x:c r="C8" s="6" t="str">
        <x:v>شروع</x:v>
      </x:c>
      <x:c r="D8" s="6" t="str">
        <x:v>پایان</x:v>
      </x:c>
      <x:c r="E8" s="6" t="str">
        <x:v>هفته 1</x:v>
      </x:c>
      <x:c r="F8" s="6" t="str">
        <x:v>هفته 2</x:v>
      </x:c>
      <x:c r="G8" s="6" t="str">
        <x:v>هفته 3</x:v>
      </x:c>
      <x:c r="H8" s="6" t="str">
        <x:v>هفته 4</x:v>
      </x:c>
      <x:c r="I8" s="6" t="str">
        <x:v>هفته 5</x:v>
      </x:c>
      <x:c r="J8" s="6" t="str">
        <x:v>هفته 6</x:v>
      </x:c>
      <x:c r="K8" s="6" t="str">
        <x:v>هفته 7</x:v>
      </x:c>
      <x:c r="L8" s="6" t="str">
        <x:v>هفته 8</x:v>
      </x:c>
      <x:c r="M8" s="6" t="str">
        <x:v>هفته 9</x:v>
      </x:c>
      <x:c r="N8" s="6" t="str">
        <x:v>هفته 10</x:v>
      </x:c>
      <x:c r="O8" s="6" t="str">
        <x:v>هفته 11</x:v>
      </x:c>
      <x:c r="P8" s="6" t="str">
        <x:v>هفته 12</x:v>
      </x:c>
      <x:c r="Q8" s="6" t="str">
        <x:v>هفته 13</x:v>
      </x:c>
      <x:c r="R8" s="6" t="str">
        <x:v>هفته 14</x:v>
      </x:c>
    </x:row>
    <x:row r="9" ht="23" customHeight="1">
      <x:c r="A9" s="13" t="str">
        <x:v>T-001</x:v>
      </x:c>
      <x:c r="B9" s="13" t="str">
        <x:v>فعالیت آزمایشی 01</x:v>
      </x:c>
      <x:c r="C9" s="46" t="n">
        <x:v>46258</x:v>
      </x:c>
      <x:c r="D9" s="22" t="n">
        <x:f>'داده‌ها'!F9</x:f>
        <x:v>46265</x:v>
      </x:c>
      <x:c r="E9" s="18" t="n">
        <x:f>IF(AND(E$7&lt;=D9,E$7+6&gt;=C9),1,0)</x:f>
        <x:v>1</x:v>
      </x:c>
      <x:c r="F9" s="18" t="n">
        <x:f>IF(AND(F$7&lt;=D9,F$7+6&gt;=C9),1,0)</x:f>
        <x:v>1</x:v>
      </x:c>
      <x:c r="G9" s="18" t="n">
        <x:f>IF(AND(G$7&lt;=D9,G$7+6&gt;=C9),1,0)</x:f>
        <x:v>0</x:v>
      </x:c>
      <x:c r="H9" s="18" t="n">
        <x:f>IF(AND(H$7&lt;=D9,H$7+6&gt;=C9),1,0)</x:f>
        <x:v>0</x:v>
      </x:c>
      <x:c r="I9" s="18" t="n">
        <x:f>IF(AND(I$7&lt;=D9,I$7+6&gt;=C9),1,0)</x:f>
        <x:v>0</x:v>
      </x:c>
      <x:c r="J9" s="18" t="n">
        <x:f>IF(AND(J$7&lt;=D9,J$7+6&gt;=C9),1,0)</x:f>
        <x:v>0</x:v>
      </x:c>
      <x:c r="K9" s="18" t="n">
        <x:f>IF(AND(K$7&lt;=D9,K$7+6&gt;=C9),1,0)</x:f>
        <x:v>0</x:v>
      </x:c>
      <x:c r="L9" s="18" t="n">
        <x:f>IF(AND(L$7&lt;=D9,L$7+6&gt;=C9),1,0)</x:f>
        <x:v>0</x:v>
      </x:c>
      <x:c r="M9" s="18" t="n">
        <x:f>IF(AND(M$7&lt;=D9,M$7+6&gt;=C9),1,0)</x:f>
        <x:v>0</x:v>
      </x:c>
      <x:c r="N9" s="18" t="n">
        <x:f>IF(AND(N$7&lt;=D9,N$7+6&gt;=C9),1,0)</x:f>
        <x:v>0</x:v>
      </x:c>
      <x:c r="O9" s="18" t="n">
        <x:f>IF(AND(O$7&lt;=D9,O$7+6&gt;=C9),1,0)</x:f>
        <x:v>0</x:v>
      </x:c>
      <x:c r="P9" s="18" t="n">
        <x:f>IF(AND(P$7&lt;=D9,P$7+6&gt;=C9),1,0)</x:f>
        <x:v>0</x:v>
      </x:c>
      <x:c r="Q9" s="18" t="n">
        <x:f>IF(AND(Q$7&lt;=D9,Q$7+6&gt;=C9),1,0)</x:f>
        <x:v>0</x:v>
      </x:c>
      <x:c r="R9" s="18" t="n">
        <x:f>IF(AND(R$7&lt;=D9,R$7+6&gt;=C9),1,0)</x:f>
        <x:v>0</x:v>
      </x:c>
    </x:row>
    <x:row r="10" ht="23" customHeight="1">
      <x:c r="A10" s="13" t="str">
        <x:v>T-002</x:v>
      </x:c>
      <x:c r="B10" s="13" t="str">
        <x:v>فعالیت آزمایشی 02</x:v>
      </x:c>
      <x:c r="C10" s="46" t="n">
        <x:v>46261</x:v>
      </x:c>
      <x:c r="D10" s="22" t="n">
        <x:f>'داده‌ها'!F10</x:f>
        <x:v>46266</x:v>
      </x:c>
      <x:c r="E10" s="18" t="n">
        <x:f>IF(AND(E$7&lt;=D10,E$7+6&gt;=C10),1,0)</x:f>
        <x:v>1</x:v>
      </x:c>
      <x:c r="F10" s="18" t="n">
        <x:f>IF(AND(F$7&lt;=D10,F$7+6&gt;=C10),1,0)</x:f>
        <x:v>1</x:v>
      </x:c>
      <x:c r="G10" s="18" t="n">
        <x:f>IF(AND(G$7&lt;=D10,G$7+6&gt;=C10),1,0)</x:f>
        <x:v>0</x:v>
      </x:c>
      <x:c r="H10" s="18" t="n">
        <x:f>IF(AND(H$7&lt;=D10,H$7+6&gt;=C10),1,0)</x:f>
        <x:v>0</x:v>
      </x:c>
      <x:c r="I10" s="18" t="n">
        <x:f>IF(AND(I$7&lt;=D10,I$7+6&gt;=C10),1,0)</x:f>
        <x:v>0</x:v>
      </x:c>
      <x:c r="J10" s="18" t="n">
        <x:f>IF(AND(J$7&lt;=D10,J$7+6&gt;=C10),1,0)</x:f>
        <x:v>0</x:v>
      </x:c>
      <x:c r="K10" s="18" t="n">
        <x:f>IF(AND(K$7&lt;=D10,K$7+6&gt;=C10),1,0)</x:f>
        <x:v>0</x:v>
      </x:c>
      <x:c r="L10" s="18" t="n">
        <x:f>IF(AND(L$7&lt;=D10,L$7+6&gt;=C10),1,0)</x:f>
        <x:v>0</x:v>
      </x:c>
      <x:c r="M10" s="18" t="n">
        <x:f>IF(AND(M$7&lt;=D10,M$7+6&gt;=C10),1,0)</x:f>
        <x:v>0</x:v>
      </x:c>
      <x:c r="N10" s="18" t="n">
        <x:f>IF(AND(N$7&lt;=D10,N$7+6&gt;=C10),1,0)</x:f>
        <x:v>0</x:v>
      </x:c>
      <x:c r="O10" s="18" t="n">
        <x:f>IF(AND(O$7&lt;=D10,O$7+6&gt;=C10),1,0)</x:f>
        <x:v>0</x:v>
      </x:c>
      <x:c r="P10" s="18" t="n">
        <x:f>IF(AND(P$7&lt;=D10,P$7+6&gt;=C10),1,0)</x:f>
        <x:v>0</x:v>
      </x:c>
      <x:c r="Q10" s="18" t="n">
        <x:f>IF(AND(Q$7&lt;=D10,Q$7+6&gt;=C10),1,0)</x:f>
        <x:v>0</x:v>
      </x:c>
      <x:c r="R10" s="18" t="n">
        <x:f>IF(AND(R$7&lt;=D10,R$7+6&gt;=C10),1,0)</x:f>
        <x:v>0</x:v>
      </x:c>
    </x:row>
    <x:row r="11" ht="23" customHeight="1">
      <x:c r="A11" s="13" t="str">
        <x:v>T-003</x:v>
      </x:c>
      <x:c r="B11" s="13" t="str">
        <x:v>فعالیت آزمایشی 03</x:v>
      </x:c>
      <x:c r="C11" s="46" t="n">
        <x:v>46264</x:v>
      </x:c>
      <x:c r="D11" s="22" t="n">
        <x:f>'داده‌ها'!F11</x:f>
        <x:v>46268</x:v>
      </x:c>
      <x:c r="E11" s="18" t="n">
        <x:f>IF(AND(E$7&lt;=D11,E$7+6&gt;=C11),1,0)</x:f>
        <x:v>1</x:v>
      </x:c>
      <x:c r="F11" s="18" t="n">
        <x:f>IF(AND(F$7&lt;=D11,F$7+6&gt;=C11),1,0)</x:f>
        <x:v>1</x:v>
      </x:c>
      <x:c r="G11" s="18" t="n">
        <x:f>IF(AND(G$7&lt;=D11,G$7+6&gt;=C11),1,0)</x:f>
        <x:v>0</x:v>
      </x:c>
      <x:c r="H11" s="18" t="n">
        <x:f>IF(AND(H$7&lt;=D11,H$7+6&gt;=C11),1,0)</x:f>
        <x:v>0</x:v>
      </x:c>
      <x:c r="I11" s="18" t="n">
        <x:f>IF(AND(I$7&lt;=D11,I$7+6&gt;=C11),1,0)</x:f>
        <x:v>0</x:v>
      </x:c>
      <x:c r="J11" s="18" t="n">
        <x:f>IF(AND(J$7&lt;=D11,J$7+6&gt;=C11),1,0)</x:f>
        <x:v>0</x:v>
      </x:c>
      <x:c r="K11" s="18" t="n">
        <x:f>IF(AND(K$7&lt;=D11,K$7+6&gt;=C11),1,0)</x:f>
        <x:v>0</x:v>
      </x:c>
      <x:c r="L11" s="18" t="n">
        <x:f>IF(AND(L$7&lt;=D11,L$7+6&gt;=C11),1,0)</x:f>
        <x:v>0</x:v>
      </x:c>
      <x:c r="M11" s="18" t="n">
        <x:f>IF(AND(M$7&lt;=D11,M$7+6&gt;=C11),1,0)</x:f>
        <x:v>0</x:v>
      </x:c>
      <x:c r="N11" s="18" t="n">
        <x:f>IF(AND(N$7&lt;=D11,N$7+6&gt;=C11),1,0)</x:f>
        <x:v>0</x:v>
      </x:c>
      <x:c r="O11" s="18" t="n">
        <x:f>IF(AND(O$7&lt;=D11,O$7+6&gt;=C11),1,0)</x:f>
        <x:v>0</x:v>
      </x:c>
      <x:c r="P11" s="18" t="n">
        <x:f>IF(AND(P$7&lt;=D11,P$7+6&gt;=C11),1,0)</x:f>
        <x:v>0</x:v>
      </x:c>
      <x:c r="Q11" s="18" t="n">
        <x:f>IF(AND(Q$7&lt;=D11,Q$7+6&gt;=C11),1,0)</x:f>
        <x:v>0</x:v>
      </x:c>
      <x:c r="R11" s="18" t="n">
        <x:f>IF(AND(R$7&lt;=D11,R$7+6&gt;=C11),1,0)</x:f>
        <x:v>0</x:v>
      </x:c>
    </x:row>
    <x:row r="12" ht="23" customHeight="1">
      <x:c r="A12" s="13" t="str">
        <x:v>T-004</x:v>
      </x:c>
      <x:c r="B12" s="13" t="str">
        <x:v>فعالیت آزمایشی 04</x:v>
      </x:c>
      <x:c r="C12" s="46" t="n">
        <x:v>46267</x:v>
      </x:c>
      <x:c r="D12" s="22" t="n">
        <x:f>'داده‌ها'!F12</x:f>
        <x:v>46275</x:v>
      </x:c>
      <x:c r="E12" s="18" t="n">
        <x:f>IF(AND(E$7&lt;=D12,E$7+6&gt;=C12),1,0)</x:f>
        <x:v>0</x:v>
      </x:c>
      <x:c r="F12" s="18" t="n">
        <x:f>IF(AND(F$7&lt;=D12,F$7+6&gt;=C12),1,0)</x:f>
        <x:v>1</x:v>
      </x:c>
      <x:c r="G12" s="18" t="n">
        <x:f>IF(AND(G$7&lt;=D12,G$7+6&gt;=C12),1,0)</x:f>
        <x:v>1</x:v>
      </x:c>
      <x:c r="H12" s="18" t="n">
        <x:f>IF(AND(H$7&lt;=D12,H$7+6&gt;=C12),1,0)</x:f>
        <x:v>0</x:v>
      </x:c>
      <x:c r="I12" s="18" t="n">
        <x:f>IF(AND(I$7&lt;=D12,I$7+6&gt;=C12),1,0)</x:f>
        <x:v>0</x:v>
      </x:c>
      <x:c r="J12" s="18" t="n">
        <x:f>IF(AND(J$7&lt;=D12,J$7+6&gt;=C12),1,0)</x:f>
        <x:v>0</x:v>
      </x:c>
      <x:c r="K12" s="18" t="n">
        <x:f>IF(AND(K$7&lt;=D12,K$7+6&gt;=C12),1,0)</x:f>
        <x:v>0</x:v>
      </x:c>
      <x:c r="L12" s="18" t="n">
        <x:f>IF(AND(L$7&lt;=D12,L$7+6&gt;=C12),1,0)</x:f>
        <x:v>0</x:v>
      </x:c>
      <x:c r="M12" s="18" t="n">
        <x:f>IF(AND(M$7&lt;=D12,M$7+6&gt;=C12),1,0)</x:f>
        <x:v>0</x:v>
      </x:c>
      <x:c r="N12" s="18" t="n">
        <x:f>IF(AND(N$7&lt;=D12,N$7+6&gt;=C12),1,0)</x:f>
        <x:v>0</x:v>
      </x:c>
      <x:c r="O12" s="18" t="n">
        <x:f>IF(AND(O$7&lt;=D12,O$7+6&gt;=C12),1,0)</x:f>
        <x:v>0</x:v>
      </x:c>
      <x:c r="P12" s="18" t="n">
        <x:f>IF(AND(P$7&lt;=D12,P$7+6&gt;=C12),1,0)</x:f>
        <x:v>0</x:v>
      </x:c>
      <x:c r="Q12" s="18" t="n">
        <x:f>IF(AND(Q$7&lt;=D12,Q$7+6&gt;=C12),1,0)</x:f>
        <x:v>0</x:v>
      </x:c>
      <x:c r="R12" s="18" t="n">
        <x:f>IF(AND(R$7&lt;=D12,R$7+6&gt;=C12),1,0)</x:f>
        <x:v>0</x:v>
      </x:c>
    </x:row>
    <x:row r="13" ht="23" customHeight="1">
      <x:c r="A13" s="13" t="str">
        <x:v>T-005</x:v>
      </x:c>
      <x:c r="B13" s="13" t="str">
        <x:v>فعالیت آزمایشی 05</x:v>
      </x:c>
      <x:c r="C13" s="46" t="n">
        <x:v>46270</x:v>
      </x:c>
      <x:c r="D13" s="22" t="n">
        <x:f>'داده‌ها'!F13</x:f>
        <x:v>46279</x:v>
      </x:c>
      <x:c r="E13" s="18" t="n">
        <x:f>IF(AND(E$7&lt;=D13,E$7+6&gt;=C13),1,0)</x:f>
        <x:v>0</x:v>
      </x:c>
      <x:c r="F13" s="18" t="n">
        <x:f>IF(AND(F$7&lt;=D13,F$7+6&gt;=C13),1,0)</x:f>
        <x:v>1</x:v>
      </x:c>
      <x:c r="G13" s="18" t="n">
        <x:f>IF(AND(G$7&lt;=D13,G$7+6&gt;=C13),1,0)</x:f>
        <x:v>1</x:v>
      </x:c>
      <x:c r="H13" s="18" t="n">
        <x:f>IF(AND(H$7&lt;=D13,H$7+6&gt;=C13),1,0)</x:f>
        <x:v>1</x:v>
      </x:c>
      <x:c r="I13" s="18" t="n">
        <x:f>IF(AND(I$7&lt;=D13,I$7+6&gt;=C13),1,0)</x:f>
        <x:v>0</x:v>
      </x:c>
      <x:c r="J13" s="18" t="n">
        <x:f>IF(AND(J$7&lt;=D13,J$7+6&gt;=C13),1,0)</x:f>
        <x:v>0</x:v>
      </x:c>
      <x:c r="K13" s="18" t="n">
        <x:f>IF(AND(K$7&lt;=D13,K$7+6&gt;=C13),1,0)</x:f>
        <x:v>0</x:v>
      </x:c>
      <x:c r="L13" s="18" t="n">
        <x:f>IF(AND(L$7&lt;=D13,L$7+6&gt;=C13),1,0)</x:f>
        <x:v>0</x:v>
      </x:c>
      <x:c r="M13" s="18" t="n">
        <x:f>IF(AND(M$7&lt;=D13,M$7+6&gt;=C13),1,0)</x:f>
        <x:v>0</x:v>
      </x:c>
      <x:c r="N13" s="18" t="n">
        <x:f>IF(AND(N$7&lt;=D13,N$7+6&gt;=C13),1,0)</x:f>
        <x:v>0</x:v>
      </x:c>
      <x:c r="O13" s="18" t="n">
        <x:f>IF(AND(O$7&lt;=D13,O$7+6&gt;=C13),1,0)</x:f>
        <x:v>0</x:v>
      </x:c>
      <x:c r="P13" s="18" t="n">
        <x:f>IF(AND(P$7&lt;=D13,P$7+6&gt;=C13),1,0)</x:f>
        <x:v>0</x:v>
      </x:c>
      <x:c r="Q13" s="18" t="n">
        <x:f>IF(AND(Q$7&lt;=D13,Q$7+6&gt;=C13),1,0)</x:f>
        <x:v>0</x:v>
      </x:c>
      <x:c r="R13" s="18" t="n">
        <x:f>IF(AND(R$7&lt;=D13,R$7+6&gt;=C13),1,0)</x:f>
        <x:v>0</x:v>
      </x:c>
    </x:row>
    <x:row r="14" ht="23" customHeight="1">
      <x:c r="A14" s="13" t="str">
        <x:v>T-006</x:v>
      </x:c>
      <x:c r="B14" s="13" t="str">
        <x:v>فعالیت آزمایشی 06</x:v>
      </x:c>
      <x:c r="C14" s="46" t="n">
        <x:v>46273</x:v>
      </x:c>
      <x:c r="D14" s="22" t="n">
        <x:f>'داده‌ها'!F14</x:f>
        <x:v>46278</x:v>
      </x:c>
      <x:c r="E14" s="18" t="n">
        <x:f>IF(AND(E$7&lt;=D14,E$7+6&gt;=C14),1,0)</x:f>
        <x:v>0</x:v>
      </x:c>
      <x:c r="F14" s="18" t="n">
        <x:f>IF(AND(F$7&lt;=D14,F$7+6&gt;=C14),1,0)</x:f>
        <x:v>0</x:v>
      </x:c>
      <x:c r="G14" s="18" t="n">
        <x:f>IF(AND(G$7&lt;=D14,G$7+6&gt;=C14),1,0)</x:f>
        <x:v>1</x:v>
      </x:c>
      <x:c r="H14" s="18" t="n">
        <x:f>IF(AND(H$7&lt;=D14,H$7+6&gt;=C14),1,0)</x:f>
        <x:v>0</x:v>
      </x:c>
      <x:c r="I14" s="18" t="n">
        <x:f>IF(AND(I$7&lt;=D14,I$7+6&gt;=C14),1,0)</x:f>
        <x:v>0</x:v>
      </x:c>
      <x:c r="J14" s="18" t="n">
        <x:f>IF(AND(J$7&lt;=D14,J$7+6&gt;=C14),1,0)</x:f>
        <x:v>0</x:v>
      </x:c>
      <x:c r="K14" s="18" t="n">
        <x:f>IF(AND(K$7&lt;=D14,K$7+6&gt;=C14),1,0)</x:f>
        <x:v>0</x:v>
      </x:c>
      <x:c r="L14" s="18" t="n">
        <x:f>IF(AND(L$7&lt;=D14,L$7+6&gt;=C14),1,0)</x:f>
        <x:v>0</x:v>
      </x:c>
      <x:c r="M14" s="18" t="n">
        <x:f>IF(AND(M$7&lt;=D14,M$7+6&gt;=C14),1,0)</x:f>
        <x:v>0</x:v>
      </x:c>
      <x:c r="N14" s="18" t="n">
        <x:f>IF(AND(N$7&lt;=D14,N$7+6&gt;=C14),1,0)</x:f>
        <x:v>0</x:v>
      </x:c>
      <x:c r="O14" s="18" t="n">
        <x:f>IF(AND(O$7&lt;=D14,O$7+6&gt;=C14),1,0)</x:f>
        <x:v>0</x:v>
      </x:c>
      <x:c r="P14" s="18" t="n">
        <x:f>IF(AND(P$7&lt;=D14,P$7+6&gt;=C14),1,0)</x:f>
        <x:v>0</x:v>
      </x:c>
      <x:c r="Q14" s="18" t="n">
        <x:f>IF(AND(Q$7&lt;=D14,Q$7+6&gt;=C14),1,0)</x:f>
        <x:v>0</x:v>
      </x:c>
      <x:c r="R14" s="18" t="n">
        <x:f>IF(AND(R$7&lt;=D14,R$7+6&gt;=C14),1,0)</x:f>
        <x:v>0</x:v>
      </x:c>
    </x:row>
    <x:row r="15" ht="23" customHeight="1">
      <x:c r="A15" s="13" t="str">
        <x:v>T-007</x:v>
      </x:c>
      <x:c r="B15" s="13" t="str">
        <x:v>فعالیت آزمایشی 07</x:v>
      </x:c>
      <x:c r="C15" s="46" t="n">
        <x:v>46276</x:v>
      </x:c>
      <x:c r="D15" s="22" t="n">
        <x:f>'داده‌ها'!F15</x:f>
        <x:v>46281</x:v>
      </x:c>
      <x:c r="E15" s="18" t="n">
        <x:f>IF(AND(E$7&lt;=D15,E$7+6&gt;=C15),1,0)</x:f>
        <x:v>0</x:v>
      </x:c>
      <x:c r="F15" s="18" t="n">
        <x:f>IF(AND(F$7&lt;=D15,F$7+6&gt;=C15),1,0)</x:f>
        <x:v>0</x:v>
      </x:c>
      <x:c r="G15" s="18" t="n">
        <x:f>IF(AND(G$7&lt;=D15,G$7+6&gt;=C15),1,0)</x:f>
        <x:v>1</x:v>
      </x:c>
      <x:c r="H15" s="18" t="n">
        <x:f>IF(AND(H$7&lt;=D15,H$7+6&gt;=C15),1,0)</x:f>
        <x:v>1</x:v>
      </x:c>
      <x:c r="I15" s="18" t="n">
        <x:f>IF(AND(I$7&lt;=D15,I$7+6&gt;=C15),1,0)</x:f>
        <x:v>0</x:v>
      </x:c>
      <x:c r="J15" s="18" t="n">
        <x:f>IF(AND(J$7&lt;=D15,J$7+6&gt;=C15),1,0)</x:f>
        <x:v>0</x:v>
      </x:c>
      <x:c r="K15" s="18" t="n">
        <x:f>IF(AND(K$7&lt;=D15,K$7+6&gt;=C15),1,0)</x:f>
        <x:v>0</x:v>
      </x:c>
      <x:c r="L15" s="18" t="n">
        <x:f>IF(AND(L$7&lt;=D15,L$7+6&gt;=C15),1,0)</x:f>
        <x:v>0</x:v>
      </x:c>
      <x:c r="M15" s="18" t="n">
        <x:f>IF(AND(M$7&lt;=D15,M$7+6&gt;=C15),1,0)</x:f>
        <x:v>0</x:v>
      </x:c>
      <x:c r="N15" s="18" t="n">
        <x:f>IF(AND(N$7&lt;=D15,N$7+6&gt;=C15),1,0)</x:f>
        <x:v>0</x:v>
      </x:c>
      <x:c r="O15" s="18" t="n">
        <x:f>IF(AND(O$7&lt;=D15,O$7+6&gt;=C15),1,0)</x:f>
        <x:v>0</x:v>
      </x:c>
      <x:c r="P15" s="18" t="n">
        <x:f>IF(AND(P$7&lt;=D15,P$7+6&gt;=C15),1,0)</x:f>
        <x:v>0</x:v>
      </x:c>
      <x:c r="Q15" s="18" t="n">
        <x:f>IF(AND(Q$7&lt;=D15,Q$7+6&gt;=C15),1,0)</x:f>
        <x:v>0</x:v>
      </x:c>
      <x:c r="R15" s="18" t="n">
        <x:f>IF(AND(R$7&lt;=D15,R$7+6&gt;=C15),1,0)</x:f>
        <x:v>0</x:v>
      </x:c>
    </x:row>
    <x:row r="16" ht="23" customHeight="1">
      <x:c r="A16" s="13" t="str">
        <x:v>T-008</x:v>
      </x:c>
      <x:c r="B16" s="13" t="str">
        <x:v>فعالیت آزمایشی 08</x:v>
      </x:c>
      <x:c r="C16" s="46" t="n">
        <x:v>46279</x:v>
      </x:c>
      <x:c r="D16" s="22" t="n">
        <x:f>'داده‌ها'!F16</x:f>
        <x:v>46287</x:v>
      </x:c>
      <x:c r="E16" s="18" t="n">
        <x:f>IF(AND(E$7&lt;=D16,E$7+6&gt;=C16),1,0)</x:f>
        <x:v>0</x:v>
      </x:c>
      <x:c r="F16" s="18" t="n">
        <x:f>IF(AND(F$7&lt;=D16,F$7+6&gt;=C16),1,0)</x:f>
        <x:v>0</x:v>
      </x:c>
      <x:c r="G16" s="18" t="n">
        <x:f>IF(AND(G$7&lt;=D16,G$7+6&gt;=C16),1,0)</x:f>
        <x:v>0</x:v>
      </x:c>
      <x:c r="H16" s="18" t="n">
        <x:f>IF(AND(H$7&lt;=D16,H$7+6&gt;=C16),1,0)</x:f>
        <x:v>1</x:v>
      </x:c>
      <x:c r="I16" s="18" t="n">
        <x:f>IF(AND(I$7&lt;=D16,I$7+6&gt;=C16),1,0)</x:f>
        <x:v>1</x:v>
      </x:c>
      <x:c r="J16" s="18" t="n">
        <x:f>IF(AND(J$7&lt;=D16,J$7+6&gt;=C16),1,0)</x:f>
        <x:v>0</x:v>
      </x:c>
      <x:c r="K16" s="18" t="n">
        <x:f>IF(AND(K$7&lt;=D16,K$7+6&gt;=C16),1,0)</x:f>
        <x:v>0</x:v>
      </x:c>
      <x:c r="L16" s="18" t="n">
        <x:f>IF(AND(L$7&lt;=D16,L$7+6&gt;=C16),1,0)</x:f>
        <x:v>0</x:v>
      </x:c>
      <x:c r="M16" s="18" t="n">
        <x:f>IF(AND(M$7&lt;=D16,M$7+6&gt;=C16),1,0)</x:f>
        <x:v>0</x:v>
      </x:c>
      <x:c r="N16" s="18" t="n">
        <x:f>IF(AND(N$7&lt;=D16,N$7+6&gt;=C16),1,0)</x:f>
        <x:v>0</x:v>
      </x:c>
      <x:c r="O16" s="18" t="n">
        <x:f>IF(AND(O$7&lt;=D16,O$7+6&gt;=C16),1,0)</x:f>
        <x:v>0</x:v>
      </x:c>
      <x:c r="P16" s="18" t="n">
        <x:f>IF(AND(P$7&lt;=D16,P$7+6&gt;=C16),1,0)</x:f>
        <x:v>0</x:v>
      </x:c>
      <x:c r="Q16" s="18" t="n">
        <x:f>IF(AND(Q$7&lt;=D16,Q$7+6&gt;=C16),1,0)</x:f>
        <x:v>0</x:v>
      </x:c>
      <x:c r="R16" s="18" t="n">
        <x:f>IF(AND(R$7&lt;=D16,R$7+6&gt;=C16),1,0)</x:f>
        <x:v>0</x:v>
      </x:c>
    </x:row>
    <x:row r="17" ht="23" customHeight="1">
      <x:c r="A17" s="13" t="str">
        <x:v>T-009</x:v>
      </x:c>
      <x:c r="B17" s="13" t="str">
        <x:v>فعالیت آزمایشی 09</x:v>
      </x:c>
      <x:c r="C17" s="46" t="n">
        <x:v>46282</x:v>
      </x:c>
      <x:c r="D17" s="22" t="n">
        <x:f>'داده‌ها'!F17</x:f>
        <x:v>46287</x:v>
      </x:c>
      <x:c r="E17" s="18" t="n">
        <x:f>IF(AND(E$7&lt;=D17,E$7+6&gt;=C17),1,0)</x:f>
        <x:v>0</x:v>
      </x:c>
      <x:c r="F17" s="18" t="n">
        <x:f>IF(AND(F$7&lt;=D17,F$7+6&gt;=C17),1,0)</x:f>
        <x:v>0</x:v>
      </x:c>
      <x:c r="G17" s="18" t="n">
        <x:f>IF(AND(G$7&lt;=D17,G$7+6&gt;=C17),1,0)</x:f>
        <x:v>0</x:v>
      </x:c>
      <x:c r="H17" s="18" t="n">
        <x:f>IF(AND(H$7&lt;=D17,H$7+6&gt;=C17),1,0)</x:f>
        <x:v>1</x:v>
      </x:c>
      <x:c r="I17" s="18" t="n">
        <x:f>IF(AND(I$7&lt;=D17,I$7+6&gt;=C17),1,0)</x:f>
        <x:v>1</x:v>
      </x:c>
      <x:c r="J17" s="18" t="n">
        <x:f>IF(AND(J$7&lt;=D17,J$7+6&gt;=C17),1,0)</x:f>
        <x:v>0</x:v>
      </x:c>
      <x:c r="K17" s="18" t="n">
        <x:f>IF(AND(K$7&lt;=D17,K$7+6&gt;=C17),1,0)</x:f>
        <x:v>0</x:v>
      </x:c>
      <x:c r="L17" s="18" t="n">
        <x:f>IF(AND(L$7&lt;=D17,L$7+6&gt;=C17),1,0)</x:f>
        <x:v>0</x:v>
      </x:c>
      <x:c r="M17" s="18" t="n">
        <x:f>IF(AND(M$7&lt;=D17,M$7+6&gt;=C17),1,0)</x:f>
        <x:v>0</x:v>
      </x:c>
      <x:c r="N17" s="18" t="n">
        <x:f>IF(AND(N$7&lt;=D17,N$7+6&gt;=C17),1,0)</x:f>
        <x:v>0</x:v>
      </x:c>
      <x:c r="O17" s="18" t="n">
        <x:f>IF(AND(O$7&lt;=D17,O$7+6&gt;=C17),1,0)</x:f>
        <x:v>0</x:v>
      </x:c>
      <x:c r="P17" s="18" t="n">
        <x:f>IF(AND(P$7&lt;=D17,P$7+6&gt;=C17),1,0)</x:f>
        <x:v>0</x:v>
      </x:c>
      <x:c r="Q17" s="18" t="n">
        <x:f>IF(AND(Q$7&lt;=D17,Q$7+6&gt;=C17),1,0)</x:f>
        <x:v>0</x:v>
      </x:c>
      <x:c r="R17" s="18" t="n">
        <x:f>IF(AND(R$7&lt;=D17,R$7+6&gt;=C17),1,0)</x:f>
        <x:v>0</x:v>
      </x:c>
    </x:row>
    <x:row r="18" ht="23" customHeight="1">
      <x:c r="A18" s="13" t="str">
        <x:v>T-010</x:v>
      </x:c>
      <x:c r="B18" s="13" t="str">
        <x:v>فعالیت آزمایشی 10</x:v>
      </x:c>
      <x:c r="C18" s="46" t="n">
        <x:v>46285</x:v>
      </x:c>
      <x:c r="D18" s="22" t="n">
        <x:f>'داده‌ها'!F18</x:f>
        <x:v>46289</x:v>
      </x:c>
      <x:c r="E18" s="18" t="n">
        <x:f>IF(AND(E$7&lt;=D18,E$7+6&gt;=C18),1,0)</x:f>
        <x:v>0</x:v>
      </x:c>
      <x:c r="F18" s="18" t="n">
        <x:f>IF(AND(F$7&lt;=D18,F$7+6&gt;=C18),1,0)</x:f>
        <x:v>0</x:v>
      </x:c>
      <x:c r="G18" s="18" t="n">
        <x:f>IF(AND(G$7&lt;=D18,G$7+6&gt;=C18),1,0)</x:f>
        <x:v>0</x:v>
      </x:c>
      <x:c r="H18" s="18" t="n">
        <x:f>IF(AND(H$7&lt;=D18,H$7+6&gt;=C18),1,0)</x:f>
        <x:v>1</x:v>
      </x:c>
      <x:c r="I18" s="18" t="n">
        <x:f>IF(AND(I$7&lt;=D18,I$7+6&gt;=C18),1,0)</x:f>
        <x:v>1</x:v>
      </x:c>
      <x:c r="J18" s="18" t="n">
        <x:f>IF(AND(J$7&lt;=D18,J$7+6&gt;=C18),1,0)</x:f>
        <x:v>0</x:v>
      </x:c>
      <x:c r="K18" s="18" t="n">
        <x:f>IF(AND(K$7&lt;=D18,K$7+6&gt;=C18),1,0)</x:f>
        <x:v>0</x:v>
      </x:c>
      <x:c r="L18" s="18" t="n">
        <x:f>IF(AND(L$7&lt;=D18,L$7+6&gt;=C18),1,0)</x:f>
        <x:v>0</x:v>
      </x:c>
      <x:c r="M18" s="18" t="n">
        <x:f>IF(AND(M$7&lt;=D18,M$7+6&gt;=C18),1,0)</x:f>
        <x:v>0</x:v>
      </x:c>
      <x:c r="N18" s="18" t="n">
        <x:f>IF(AND(N$7&lt;=D18,N$7+6&gt;=C18),1,0)</x:f>
        <x:v>0</x:v>
      </x:c>
      <x:c r="O18" s="18" t="n">
        <x:f>IF(AND(O$7&lt;=D18,O$7+6&gt;=C18),1,0)</x:f>
        <x:v>0</x:v>
      </x:c>
      <x:c r="P18" s="18" t="n">
        <x:f>IF(AND(P$7&lt;=D18,P$7+6&gt;=C18),1,0)</x:f>
        <x:v>0</x:v>
      </x:c>
      <x:c r="Q18" s="18" t="n">
        <x:f>IF(AND(Q$7&lt;=D18,Q$7+6&gt;=C18),1,0)</x:f>
        <x:v>0</x:v>
      </x:c>
      <x:c r="R18" s="18" t="n">
        <x:f>IF(AND(R$7&lt;=D18,R$7+6&gt;=C18),1,0)</x:f>
        <x:v>0</x:v>
      </x:c>
    </x:row>
    <x:row r="19" ht="23" customHeight="1">
      <x:c r="A19" s="13" t="str">
        <x:v>T-011</x:v>
      </x:c>
      <x:c r="B19" s="13" t="str">
        <x:v>فعالیت آزمایشی 11</x:v>
      </x:c>
      <x:c r="C19" s="46" t="n">
        <x:v>46281</x:v>
      </x:c>
      <x:c r="D19" s="22" t="n">
        <x:f>'داده‌ها'!F19</x:f>
        <x:v>46288</x:v>
      </x:c>
      <x:c r="E19" s="18" t="n">
        <x:f>IF(AND(E$7&lt;=D19,E$7+6&gt;=C19),1,0)</x:f>
        <x:v>0</x:v>
      </x:c>
      <x:c r="F19" s="18" t="n">
        <x:f>IF(AND(F$7&lt;=D19,F$7+6&gt;=C19),1,0)</x:f>
        <x:v>0</x:v>
      </x:c>
      <x:c r="G19" s="18" t="n">
        <x:f>IF(AND(G$7&lt;=D19,G$7+6&gt;=C19),1,0)</x:f>
        <x:v>0</x:v>
      </x:c>
      <x:c r="H19" s="18" t="n">
        <x:f>IF(AND(H$7&lt;=D19,H$7+6&gt;=C19),1,0)</x:f>
        <x:v>1</x:v>
      </x:c>
      <x:c r="I19" s="18" t="n">
        <x:f>IF(AND(I$7&lt;=D19,I$7+6&gt;=C19),1,0)</x:f>
        <x:v>1</x:v>
      </x:c>
      <x:c r="J19" s="18" t="n">
        <x:f>IF(AND(J$7&lt;=D19,J$7+6&gt;=C19),1,0)</x:f>
        <x:v>0</x:v>
      </x:c>
      <x:c r="K19" s="18" t="n">
        <x:f>IF(AND(K$7&lt;=D19,K$7+6&gt;=C19),1,0)</x:f>
        <x:v>0</x:v>
      </x:c>
      <x:c r="L19" s="18" t="n">
        <x:f>IF(AND(L$7&lt;=D19,L$7+6&gt;=C19),1,0)</x:f>
        <x:v>0</x:v>
      </x:c>
      <x:c r="M19" s="18" t="n">
        <x:f>IF(AND(M$7&lt;=D19,M$7+6&gt;=C19),1,0)</x:f>
        <x:v>0</x:v>
      </x:c>
      <x:c r="N19" s="18" t="n">
        <x:f>IF(AND(N$7&lt;=D19,N$7+6&gt;=C19),1,0)</x:f>
        <x:v>0</x:v>
      </x:c>
      <x:c r="O19" s="18" t="n">
        <x:f>IF(AND(O$7&lt;=D19,O$7+6&gt;=C19),1,0)</x:f>
        <x:v>0</x:v>
      </x:c>
      <x:c r="P19" s="18" t="n">
        <x:f>IF(AND(P$7&lt;=D19,P$7+6&gt;=C19),1,0)</x:f>
        <x:v>0</x:v>
      </x:c>
      <x:c r="Q19" s="18" t="n">
        <x:f>IF(AND(Q$7&lt;=D19,Q$7+6&gt;=C19),1,0)</x:f>
        <x:v>0</x:v>
      </x:c>
      <x:c r="R19" s="18" t="n">
        <x:f>IF(AND(R$7&lt;=D19,R$7+6&gt;=C19),1,0)</x:f>
        <x:v>0</x:v>
      </x:c>
    </x:row>
    <x:row r="20" ht="23" customHeight="1">
      <x:c r="A20" s="13" t="str">
        <x:v>T-012</x:v>
      </x:c>
      <x:c r="B20" s="13" t="str">
        <x:v>فعالیت آزمایشی 12</x:v>
      </x:c>
      <x:c r="C20" s="46" t="n">
        <x:v>46284</x:v>
      </x:c>
      <x:c r="D20" s="22" t="n">
        <x:f>'داده‌ها'!F20</x:f>
        <x:v>46293</x:v>
      </x:c>
      <x:c r="E20" s="18" t="n">
        <x:f>IF(AND(E$7&lt;=D20,E$7+6&gt;=C20),1,0)</x:f>
        <x:v>0</x:v>
      </x:c>
      <x:c r="F20" s="18" t="n">
        <x:f>IF(AND(F$7&lt;=D20,F$7+6&gt;=C20),1,0)</x:f>
        <x:v>0</x:v>
      </x:c>
      <x:c r="G20" s="18" t="n">
        <x:f>IF(AND(G$7&lt;=D20,G$7+6&gt;=C20),1,0)</x:f>
        <x:v>0</x:v>
      </x:c>
      <x:c r="H20" s="18" t="n">
        <x:f>IF(AND(H$7&lt;=D20,H$7+6&gt;=C20),1,0)</x:f>
        <x:v>1</x:v>
      </x:c>
      <x:c r="I20" s="18" t="n">
        <x:f>IF(AND(I$7&lt;=D20,I$7+6&gt;=C20),1,0)</x:f>
        <x:v>1</x:v>
      </x:c>
      <x:c r="J20" s="18" t="n">
        <x:f>IF(AND(J$7&lt;=D20,J$7+6&gt;=C20),1,0)</x:f>
        <x:v>1</x:v>
      </x:c>
      <x:c r="K20" s="18" t="n">
        <x:f>IF(AND(K$7&lt;=D20,K$7+6&gt;=C20),1,0)</x:f>
        <x:v>0</x:v>
      </x:c>
      <x:c r="L20" s="18" t="n">
        <x:f>IF(AND(L$7&lt;=D20,L$7+6&gt;=C20),1,0)</x:f>
        <x:v>0</x:v>
      </x:c>
      <x:c r="M20" s="18" t="n">
        <x:f>IF(AND(M$7&lt;=D20,M$7+6&gt;=C20),1,0)</x:f>
        <x:v>0</x:v>
      </x:c>
      <x:c r="N20" s="18" t="n">
        <x:f>IF(AND(N$7&lt;=D20,N$7+6&gt;=C20),1,0)</x:f>
        <x:v>0</x:v>
      </x:c>
      <x:c r="O20" s="18" t="n">
        <x:f>IF(AND(O$7&lt;=D20,O$7+6&gt;=C20),1,0)</x:f>
        <x:v>0</x:v>
      </x:c>
      <x:c r="P20" s="18" t="n">
        <x:f>IF(AND(P$7&lt;=D20,P$7+6&gt;=C20),1,0)</x:f>
        <x:v>0</x:v>
      </x:c>
      <x:c r="Q20" s="18" t="n">
        <x:f>IF(AND(Q$7&lt;=D20,Q$7+6&gt;=C20),1,0)</x:f>
        <x:v>0</x:v>
      </x:c>
      <x:c r="R20" s="18" t="n">
        <x:f>IF(AND(R$7&lt;=D20,R$7+6&gt;=C20),1,0)</x:f>
        <x:v>0</x:v>
      </x:c>
    </x:row>
    <x:row r="21" ht="23" customHeight="1">
      <x:c r="A21" s="13" t="str">
        <x:v>T-013</x:v>
      </x:c>
      <x:c r="B21" s="13" t="str">
        <x:v>فعالیت آزمایشی 13</x:v>
      </x:c>
      <x:c r="C21" s="46" t="n">
        <x:v>46287</x:v>
      </x:c>
      <x:c r="D21" s="22" t="n">
        <x:f>'داده‌ها'!F21</x:f>
        <x:v>46293</x:v>
      </x:c>
      <x:c r="E21" s="18" t="n">
        <x:f>IF(AND(E$7&lt;=D21,E$7+6&gt;=C21),1,0)</x:f>
        <x:v>0</x:v>
      </x:c>
      <x:c r="F21" s="18" t="n">
        <x:f>IF(AND(F$7&lt;=D21,F$7+6&gt;=C21),1,0)</x:f>
        <x:v>0</x:v>
      </x:c>
      <x:c r="G21" s="18" t="n">
        <x:f>IF(AND(G$7&lt;=D21,G$7+6&gt;=C21),1,0)</x:f>
        <x:v>0</x:v>
      </x:c>
      <x:c r="H21" s="18" t="n">
        <x:f>IF(AND(H$7&lt;=D21,H$7+6&gt;=C21),1,0)</x:f>
        <x:v>0</x:v>
      </x:c>
      <x:c r="I21" s="18" t="n">
        <x:f>IF(AND(I$7&lt;=D21,I$7+6&gt;=C21),1,0)</x:f>
        <x:v>1</x:v>
      </x:c>
      <x:c r="J21" s="18" t="n">
        <x:f>IF(AND(J$7&lt;=D21,J$7+6&gt;=C21),1,0)</x:f>
        <x:v>1</x:v>
      </x:c>
      <x:c r="K21" s="18" t="n">
        <x:f>IF(AND(K$7&lt;=D21,K$7+6&gt;=C21),1,0)</x:f>
        <x:v>0</x:v>
      </x:c>
      <x:c r="L21" s="18" t="n">
        <x:f>IF(AND(L$7&lt;=D21,L$7+6&gt;=C21),1,0)</x:f>
        <x:v>0</x:v>
      </x:c>
      <x:c r="M21" s="18" t="n">
        <x:f>IF(AND(M$7&lt;=D21,M$7+6&gt;=C21),1,0)</x:f>
        <x:v>0</x:v>
      </x:c>
      <x:c r="N21" s="18" t="n">
        <x:f>IF(AND(N$7&lt;=D21,N$7+6&gt;=C21),1,0)</x:f>
        <x:v>0</x:v>
      </x:c>
      <x:c r="O21" s="18" t="n">
        <x:f>IF(AND(O$7&lt;=D21,O$7+6&gt;=C21),1,0)</x:f>
        <x:v>0</x:v>
      </x:c>
      <x:c r="P21" s="18" t="n">
        <x:f>IF(AND(P$7&lt;=D21,P$7+6&gt;=C21),1,0)</x:f>
        <x:v>0</x:v>
      </x:c>
      <x:c r="Q21" s="18" t="n">
        <x:f>IF(AND(Q$7&lt;=D21,Q$7+6&gt;=C21),1,0)</x:f>
        <x:v>0</x:v>
      </x:c>
      <x:c r="R21" s="18" t="n">
        <x:f>IF(AND(R$7&lt;=D21,R$7+6&gt;=C21),1,0)</x:f>
        <x:v>0</x:v>
      </x:c>
    </x:row>
    <x:row r="22" ht="23" customHeight="1">
      <x:c r="A22" s="13" t="str">
        <x:v>T-014</x:v>
      </x:c>
      <x:c r="B22" s="13" t="str">
        <x:v>فعالیت آزمایشی 14</x:v>
      </x:c>
      <x:c r="C22" s="46" t="n">
        <x:v>46290</x:v>
      </x:c>
      <x:c r="D22" s="22" t="n">
        <x:f>'داده‌ها'!F22</x:f>
        <x:v>46299</x:v>
      </x:c>
      <x:c r="E22" s="18" t="n">
        <x:f>IF(AND(E$7&lt;=D22,E$7+6&gt;=C22),1,0)</x:f>
        <x:v>0</x:v>
      </x:c>
      <x:c r="F22" s="18" t="n">
        <x:f>IF(AND(F$7&lt;=D22,F$7+6&gt;=C22),1,0)</x:f>
        <x:v>0</x:v>
      </x:c>
      <x:c r="G22" s="18" t="n">
        <x:f>IF(AND(G$7&lt;=D22,G$7+6&gt;=C22),1,0)</x:f>
        <x:v>0</x:v>
      </x:c>
      <x:c r="H22" s="18" t="n">
        <x:f>IF(AND(H$7&lt;=D22,H$7+6&gt;=C22),1,0)</x:f>
        <x:v>0</x:v>
      </x:c>
      <x:c r="I22" s="18" t="n">
        <x:f>IF(AND(I$7&lt;=D22,I$7+6&gt;=C22),1,0)</x:f>
        <x:v>1</x:v>
      </x:c>
      <x:c r="J22" s="18" t="n">
        <x:f>IF(AND(J$7&lt;=D22,J$7+6&gt;=C22),1,0)</x:f>
        <x:v>1</x:v>
      </x:c>
      <x:c r="K22" s="18" t="n">
        <x:f>IF(AND(K$7&lt;=D22,K$7+6&gt;=C22),1,0)</x:f>
        <x:v>0</x:v>
      </x:c>
      <x:c r="L22" s="18" t="n">
        <x:f>IF(AND(L$7&lt;=D22,L$7+6&gt;=C22),1,0)</x:f>
        <x:v>0</x:v>
      </x:c>
      <x:c r="M22" s="18" t="n">
        <x:f>IF(AND(M$7&lt;=D22,M$7+6&gt;=C22),1,0)</x:f>
        <x:v>0</x:v>
      </x:c>
      <x:c r="N22" s="18" t="n">
        <x:f>IF(AND(N$7&lt;=D22,N$7+6&gt;=C22),1,0)</x:f>
        <x:v>0</x:v>
      </x:c>
      <x:c r="O22" s="18" t="n">
        <x:f>IF(AND(O$7&lt;=D22,O$7+6&gt;=C22),1,0)</x:f>
        <x:v>0</x:v>
      </x:c>
      <x:c r="P22" s="18" t="n">
        <x:f>IF(AND(P$7&lt;=D22,P$7+6&gt;=C22),1,0)</x:f>
        <x:v>0</x:v>
      </x:c>
      <x:c r="Q22" s="18" t="n">
        <x:f>IF(AND(Q$7&lt;=D22,Q$7+6&gt;=C22),1,0)</x:f>
        <x:v>0</x:v>
      </x:c>
      <x:c r="R22" s="18" t="n">
        <x:f>IF(AND(R$7&lt;=D22,R$7+6&gt;=C22),1,0)</x:f>
        <x:v>0</x:v>
      </x:c>
    </x:row>
    <x:row r="23" ht="23" customHeight="1">
      <x:c r="A23" s="13" t="str">
        <x:v>T-015</x:v>
      </x:c>
      <x:c r="B23" s="13" t="str">
        <x:v>فعالیت آزمایشی 15</x:v>
      </x:c>
      <x:c r="C23" s="46" t="n">
        <x:v>46293</x:v>
      </x:c>
      <x:c r="D23" s="22" t="n">
        <x:f>'داده‌ها'!F23</x:f>
        <x:v>46299</x:v>
      </x:c>
      <x:c r="E23" s="18" t="n">
        <x:f>IF(AND(E$7&lt;=D23,E$7+6&gt;=C23),1,0)</x:f>
        <x:v>0</x:v>
      </x:c>
      <x:c r="F23" s="18" t="n">
        <x:f>IF(AND(F$7&lt;=D23,F$7+6&gt;=C23),1,0)</x:f>
        <x:v>0</x:v>
      </x:c>
      <x:c r="G23" s="18" t="n">
        <x:f>IF(AND(G$7&lt;=D23,G$7+6&gt;=C23),1,0)</x:f>
        <x:v>0</x:v>
      </x:c>
      <x:c r="H23" s="18" t="n">
        <x:f>IF(AND(H$7&lt;=D23,H$7+6&gt;=C23),1,0)</x:f>
        <x:v>0</x:v>
      </x:c>
      <x:c r="I23" s="18" t="n">
        <x:f>IF(AND(I$7&lt;=D23,I$7+6&gt;=C23),1,0)</x:f>
        <x:v>0</x:v>
      </x:c>
      <x:c r="J23" s="18" t="n">
        <x:f>IF(AND(J$7&lt;=D23,J$7+6&gt;=C23),1,0)</x:f>
        <x:v>1</x:v>
      </x:c>
      <x:c r="K23" s="18" t="n">
        <x:f>IF(AND(K$7&lt;=D23,K$7+6&gt;=C23),1,0)</x:f>
        <x:v>0</x:v>
      </x:c>
      <x:c r="L23" s="18" t="n">
        <x:f>IF(AND(L$7&lt;=D23,L$7+6&gt;=C23),1,0)</x:f>
        <x:v>0</x:v>
      </x:c>
      <x:c r="M23" s="18" t="n">
        <x:f>IF(AND(M$7&lt;=D23,M$7+6&gt;=C23),1,0)</x:f>
        <x:v>0</x:v>
      </x:c>
      <x:c r="N23" s="18" t="n">
        <x:f>IF(AND(N$7&lt;=D23,N$7+6&gt;=C23),1,0)</x:f>
        <x:v>0</x:v>
      </x:c>
      <x:c r="O23" s="18" t="n">
        <x:f>IF(AND(O$7&lt;=D23,O$7+6&gt;=C23),1,0)</x:f>
        <x:v>0</x:v>
      </x:c>
      <x:c r="P23" s="18" t="n">
        <x:f>IF(AND(P$7&lt;=D23,P$7+6&gt;=C23),1,0)</x:f>
        <x:v>0</x:v>
      </x:c>
      <x:c r="Q23" s="18" t="n">
        <x:f>IF(AND(Q$7&lt;=D23,Q$7+6&gt;=C23),1,0)</x:f>
        <x:v>0</x:v>
      </x:c>
      <x:c r="R23" s="18" t="n">
        <x:f>IF(AND(R$7&lt;=D23,R$7+6&gt;=C23),1,0)</x:f>
        <x:v>0</x:v>
      </x:c>
    </x:row>
    <x:row r="24" ht="23" customHeight="1">
      <x:c r="A24" s="13" t="str">
        <x:v>T-016</x:v>
      </x:c>
      <x:c r="B24" s="13" t="str">
        <x:v>فعالیت آزمایشی 16</x:v>
      </x:c>
      <x:c r="C24" s="46" t="n">
        <x:v>46296</x:v>
      </x:c>
      <x:c r="D24" s="22" t="n">
        <x:f>'داده‌ها'!F24</x:f>
        <x:v>46301</x:v>
      </x:c>
      <x:c r="E24" s="18" t="n">
        <x:f>IF(AND(E$7&lt;=D24,E$7+6&gt;=C24),1,0)</x:f>
        <x:v>0</x:v>
      </x:c>
      <x:c r="F24" s="18" t="n">
        <x:f>IF(AND(F$7&lt;=D24,F$7+6&gt;=C24),1,0)</x:f>
        <x:v>0</x:v>
      </x:c>
      <x:c r="G24" s="18" t="n">
        <x:f>IF(AND(G$7&lt;=D24,G$7+6&gt;=C24),1,0)</x:f>
        <x:v>0</x:v>
      </x:c>
      <x:c r="H24" s="18" t="n">
        <x:f>IF(AND(H$7&lt;=D24,H$7+6&gt;=C24),1,0)</x:f>
        <x:v>0</x:v>
      </x:c>
      <x:c r="I24" s="18" t="n">
        <x:f>IF(AND(I$7&lt;=D24,I$7+6&gt;=C24),1,0)</x:f>
        <x:v>0</x:v>
      </x:c>
      <x:c r="J24" s="18" t="n">
        <x:f>IF(AND(J$7&lt;=D24,J$7+6&gt;=C24),1,0)</x:f>
        <x:v>1</x:v>
      </x:c>
      <x:c r="K24" s="18" t="n">
        <x:f>IF(AND(K$7&lt;=D24,K$7+6&gt;=C24),1,0)</x:f>
        <x:v>1</x:v>
      </x:c>
      <x:c r="L24" s="18" t="n">
        <x:f>IF(AND(L$7&lt;=D24,L$7+6&gt;=C24),1,0)</x:f>
        <x:v>0</x:v>
      </x:c>
      <x:c r="M24" s="18" t="n">
        <x:f>IF(AND(M$7&lt;=D24,M$7+6&gt;=C24),1,0)</x:f>
        <x:v>0</x:v>
      </x:c>
      <x:c r="N24" s="18" t="n">
        <x:f>IF(AND(N$7&lt;=D24,N$7+6&gt;=C24),1,0)</x:f>
        <x:v>0</x:v>
      </x:c>
      <x:c r="O24" s="18" t="n">
        <x:f>IF(AND(O$7&lt;=D24,O$7+6&gt;=C24),1,0)</x:f>
        <x:v>0</x:v>
      </x:c>
      <x:c r="P24" s="18" t="n">
        <x:f>IF(AND(P$7&lt;=D24,P$7+6&gt;=C24),1,0)</x:f>
        <x:v>0</x:v>
      </x:c>
      <x:c r="Q24" s="18" t="n">
        <x:f>IF(AND(Q$7&lt;=D24,Q$7+6&gt;=C24),1,0)</x:f>
        <x:v>0</x:v>
      </x:c>
      <x:c r="R24" s="18" t="n">
        <x:f>IF(AND(R$7&lt;=D24,R$7+6&gt;=C24),1,0)</x:f>
        <x:v>0</x:v>
      </x:c>
    </x:row>
    <x:row r="25" ht="23" customHeight="1">
      <x:c r="A25" s="13" t="str">
        <x:v>T-017</x:v>
      </x:c>
      <x:c r="B25" s="13" t="str">
        <x:v>فعالیت آزمایشی 17</x:v>
      </x:c>
      <x:c r="C25" s="46" t="n">
        <x:v>46299</x:v>
      </x:c>
      <x:c r="D25" s="22" t="n">
        <x:f>'داده‌ها'!F25</x:f>
        <x:v>46306</x:v>
      </x:c>
      <x:c r="E25" s="18" t="n">
        <x:f>IF(AND(E$7&lt;=D25,E$7+6&gt;=C25),1,0)</x:f>
        <x:v>0</x:v>
      </x:c>
      <x:c r="F25" s="18" t="n">
        <x:f>IF(AND(F$7&lt;=D25,F$7+6&gt;=C25),1,0)</x:f>
        <x:v>0</x:v>
      </x:c>
      <x:c r="G25" s="18" t="n">
        <x:f>IF(AND(G$7&lt;=D25,G$7+6&gt;=C25),1,0)</x:f>
        <x:v>0</x:v>
      </x:c>
      <x:c r="H25" s="18" t="n">
        <x:f>IF(AND(H$7&lt;=D25,H$7+6&gt;=C25),1,0)</x:f>
        <x:v>0</x:v>
      </x:c>
      <x:c r="I25" s="18" t="n">
        <x:f>IF(AND(I$7&lt;=D25,I$7+6&gt;=C25),1,0)</x:f>
        <x:v>0</x:v>
      </x:c>
      <x:c r="J25" s="18" t="n">
        <x:f>IF(AND(J$7&lt;=D25,J$7+6&gt;=C25),1,0)</x:f>
        <x:v>1</x:v>
      </x:c>
      <x:c r="K25" s="18" t="n">
        <x:f>IF(AND(K$7&lt;=D25,K$7+6&gt;=C25),1,0)</x:f>
        <x:v>1</x:v>
      </x:c>
      <x:c r="L25" s="18" t="n">
        <x:f>IF(AND(L$7&lt;=D25,L$7+6&gt;=C25),1,0)</x:f>
        <x:v>0</x:v>
      </x:c>
      <x:c r="M25" s="18" t="n">
        <x:f>IF(AND(M$7&lt;=D25,M$7+6&gt;=C25),1,0)</x:f>
        <x:v>0</x:v>
      </x:c>
      <x:c r="N25" s="18" t="n">
        <x:f>IF(AND(N$7&lt;=D25,N$7+6&gt;=C25),1,0)</x:f>
        <x:v>0</x:v>
      </x:c>
      <x:c r="O25" s="18" t="n">
        <x:f>IF(AND(O$7&lt;=D25,O$7+6&gt;=C25),1,0)</x:f>
        <x:v>0</x:v>
      </x:c>
      <x:c r="P25" s="18" t="n">
        <x:f>IF(AND(P$7&lt;=D25,P$7+6&gt;=C25),1,0)</x:f>
        <x:v>0</x:v>
      </x:c>
      <x:c r="Q25" s="18" t="n">
        <x:f>IF(AND(Q$7&lt;=D25,Q$7+6&gt;=C25),1,0)</x:f>
        <x:v>0</x:v>
      </x:c>
      <x:c r="R25" s="18" t="n">
        <x:f>IF(AND(R$7&lt;=D25,R$7+6&gt;=C25),1,0)</x:f>
        <x:v>0</x:v>
      </x:c>
    </x:row>
    <x:row r="26" ht="23" customHeight="1">
      <x:c r="A26" s="13" t="str">
        <x:v>T-018</x:v>
      </x:c>
      <x:c r="B26" s="13" t="str">
        <x:v>فعالیت آزمایشی 18</x:v>
      </x:c>
      <x:c r="C26" s="46" t="n">
        <x:v>46302</x:v>
      </x:c>
      <x:c r="D26" s="22" t="n">
        <x:f>'داده‌ها'!F26</x:f>
        <x:v>46309</x:v>
      </x:c>
      <x:c r="E26" s="18" t="n">
        <x:f>IF(AND(E$7&lt;=D26,E$7+6&gt;=C26),1,0)</x:f>
        <x:v>0</x:v>
      </x:c>
      <x:c r="F26" s="18" t="n">
        <x:f>IF(AND(F$7&lt;=D26,F$7+6&gt;=C26),1,0)</x:f>
        <x:v>0</x:v>
      </x:c>
      <x:c r="G26" s="18" t="n">
        <x:f>IF(AND(G$7&lt;=D26,G$7+6&gt;=C26),1,0)</x:f>
        <x:v>0</x:v>
      </x:c>
      <x:c r="H26" s="18" t="n">
        <x:f>IF(AND(H$7&lt;=D26,H$7+6&gt;=C26),1,0)</x:f>
        <x:v>0</x:v>
      </x:c>
      <x:c r="I26" s="18" t="n">
        <x:f>IF(AND(I$7&lt;=D26,I$7+6&gt;=C26),1,0)</x:f>
        <x:v>0</x:v>
      </x:c>
      <x:c r="J26" s="18" t="n">
        <x:f>IF(AND(J$7&lt;=D26,J$7+6&gt;=C26),1,0)</x:f>
        <x:v>0</x:v>
      </x:c>
      <x:c r="K26" s="18" t="n">
        <x:f>IF(AND(K$7&lt;=D26,K$7+6&gt;=C26),1,0)</x:f>
        <x:v>1</x:v>
      </x:c>
      <x:c r="L26" s="18" t="n">
        <x:f>IF(AND(L$7&lt;=D26,L$7+6&gt;=C26),1,0)</x:f>
        <x:v>1</x:v>
      </x:c>
      <x:c r="M26" s="18" t="n">
        <x:f>IF(AND(M$7&lt;=D26,M$7+6&gt;=C26),1,0)</x:f>
        <x:v>0</x:v>
      </x:c>
      <x:c r="N26" s="18" t="n">
        <x:f>IF(AND(N$7&lt;=D26,N$7+6&gt;=C26),1,0)</x:f>
        <x:v>0</x:v>
      </x:c>
      <x:c r="O26" s="18" t="n">
        <x:f>IF(AND(O$7&lt;=D26,O$7+6&gt;=C26),1,0)</x:f>
        <x:v>0</x:v>
      </x:c>
      <x:c r="P26" s="18" t="n">
        <x:f>IF(AND(P$7&lt;=D26,P$7+6&gt;=C26),1,0)</x:f>
        <x:v>0</x:v>
      </x:c>
      <x:c r="Q26" s="18" t="n">
        <x:f>IF(AND(Q$7&lt;=D26,Q$7+6&gt;=C26),1,0)</x:f>
        <x:v>0</x:v>
      </x:c>
      <x:c r="R26" s="18" t="n">
        <x:f>IF(AND(R$7&lt;=D26,R$7+6&gt;=C26),1,0)</x:f>
        <x:v>0</x:v>
      </x:c>
    </x:row>
    <x:row r="27" ht="23" customHeight="1">
      <x:c r="A27" s="13" t="str">
        <x:v>T-019</x:v>
      </x:c>
      <x:c r="B27" s="13" t="str">
        <x:v>فعالیت آزمایشی 19</x:v>
      </x:c>
      <x:c r="C27" s="46" t="n">
        <x:v>46305</x:v>
      </x:c>
      <x:c r="D27" s="22" t="n">
        <x:f>'داده‌ها'!F27</x:f>
        <x:v>46308</x:v>
      </x:c>
      <x:c r="E27" s="18" t="n">
        <x:f>IF(AND(E$7&lt;=D27,E$7+6&gt;=C27),1,0)</x:f>
        <x:v>0</x:v>
      </x:c>
      <x:c r="F27" s="18" t="n">
        <x:f>IF(AND(F$7&lt;=D27,F$7+6&gt;=C27),1,0)</x:f>
        <x:v>0</x:v>
      </x:c>
      <x:c r="G27" s="18" t="n">
        <x:f>IF(AND(G$7&lt;=D27,G$7+6&gt;=C27),1,0)</x:f>
        <x:v>0</x:v>
      </x:c>
      <x:c r="H27" s="18" t="n">
        <x:f>IF(AND(H$7&lt;=D27,H$7+6&gt;=C27),1,0)</x:f>
        <x:v>0</x:v>
      </x:c>
      <x:c r="I27" s="18" t="n">
        <x:f>IF(AND(I$7&lt;=D27,I$7+6&gt;=C27),1,0)</x:f>
        <x:v>0</x:v>
      </x:c>
      <x:c r="J27" s="18" t="n">
        <x:f>IF(AND(J$7&lt;=D27,J$7+6&gt;=C27),1,0)</x:f>
        <x:v>0</x:v>
      </x:c>
      <x:c r="K27" s="18" t="n">
        <x:f>IF(AND(K$7&lt;=D27,K$7+6&gt;=C27),1,0)</x:f>
        <x:v>1</x:v>
      </x:c>
      <x:c r="L27" s="18" t="n">
        <x:f>IF(AND(L$7&lt;=D27,L$7+6&gt;=C27),1,0)</x:f>
        <x:v>1</x:v>
      </x:c>
      <x:c r="M27" s="18" t="n">
        <x:f>IF(AND(M$7&lt;=D27,M$7+6&gt;=C27),1,0)</x:f>
        <x:v>0</x:v>
      </x:c>
      <x:c r="N27" s="18" t="n">
        <x:f>IF(AND(N$7&lt;=D27,N$7+6&gt;=C27),1,0)</x:f>
        <x:v>0</x:v>
      </x:c>
      <x:c r="O27" s="18" t="n">
        <x:f>IF(AND(O$7&lt;=D27,O$7+6&gt;=C27),1,0)</x:f>
        <x:v>0</x:v>
      </x:c>
      <x:c r="P27" s="18" t="n">
        <x:f>IF(AND(P$7&lt;=D27,P$7+6&gt;=C27),1,0)</x:f>
        <x:v>0</x:v>
      </x:c>
      <x:c r="Q27" s="18" t="n">
        <x:f>IF(AND(Q$7&lt;=D27,Q$7+6&gt;=C27),1,0)</x:f>
        <x:v>0</x:v>
      </x:c>
      <x:c r="R27" s="18" t="n">
        <x:f>IF(AND(R$7&lt;=D27,R$7+6&gt;=C27),1,0)</x:f>
        <x:v>0</x:v>
      </x:c>
    </x:row>
    <x:row r="28" ht="23" customHeight="1">
      <x:c r="A28" s="13" t="str">
        <x:v>T-020</x:v>
      </x:c>
      <x:c r="B28" s="13" t="str">
        <x:v>فعالیت آزمایشی 20</x:v>
      </x:c>
      <x:c r="C28" s="46" t="n">
        <x:v>46308</x:v>
      </x:c>
      <x:c r="D28" s="22" t="n">
        <x:f>'داده‌ها'!F28</x:f>
        <x:v>46311</x:v>
      </x:c>
      <x:c r="E28" s="18" t="n">
        <x:f>IF(AND(E$7&lt;=D28,E$7+6&gt;=C28),1,0)</x:f>
        <x:v>0</x:v>
      </x:c>
      <x:c r="F28" s="18" t="n">
        <x:f>IF(AND(F$7&lt;=D28,F$7+6&gt;=C28),1,0)</x:f>
        <x:v>0</x:v>
      </x:c>
      <x:c r="G28" s="18" t="n">
        <x:f>IF(AND(G$7&lt;=D28,G$7+6&gt;=C28),1,0)</x:f>
        <x:v>0</x:v>
      </x:c>
      <x:c r="H28" s="18" t="n">
        <x:f>IF(AND(H$7&lt;=D28,H$7+6&gt;=C28),1,0)</x:f>
        <x:v>0</x:v>
      </x:c>
      <x:c r="I28" s="18" t="n">
        <x:f>IF(AND(I$7&lt;=D28,I$7+6&gt;=C28),1,0)</x:f>
        <x:v>0</x:v>
      </x:c>
      <x:c r="J28" s="18" t="n">
        <x:f>IF(AND(J$7&lt;=D28,J$7+6&gt;=C28),1,0)</x:f>
        <x:v>0</x:v>
      </x:c>
      <x:c r="K28" s="18" t="n">
        <x:f>IF(AND(K$7&lt;=D28,K$7+6&gt;=C28),1,0)</x:f>
        <x:v>0</x:v>
      </x:c>
      <x:c r="L28" s="18" t="n">
        <x:f>IF(AND(L$7&lt;=D28,L$7+6&gt;=C28),1,0)</x:f>
        <x:v>1</x:v>
      </x:c>
      <x:c r="M28" s="18" t="n">
        <x:f>IF(AND(M$7&lt;=D28,M$7+6&gt;=C28),1,0)</x:f>
        <x:v>0</x:v>
      </x:c>
      <x:c r="N28" s="18" t="n">
        <x:f>IF(AND(N$7&lt;=D28,N$7+6&gt;=C28),1,0)</x:f>
        <x:v>0</x:v>
      </x:c>
      <x:c r="O28" s="18" t="n">
        <x:f>IF(AND(O$7&lt;=D28,O$7+6&gt;=C28),1,0)</x:f>
        <x:v>0</x:v>
      </x:c>
      <x:c r="P28" s="18" t="n">
        <x:f>IF(AND(P$7&lt;=D28,P$7+6&gt;=C28),1,0)</x:f>
        <x:v>0</x:v>
      </x:c>
      <x:c r="Q28" s="18" t="n">
        <x:f>IF(AND(Q$7&lt;=D28,Q$7+6&gt;=C28),1,0)</x:f>
        <x:v>0</x:v>
      </x:c>
      <x:c r="R28" s="18" t="n">
        <x:f>IF(AND(R$7&lt;=D28,R$7+6&gt;=C28),1,0)</x:f>
        <x:v>0</x:v>
      </x:c>
    </x:row>
    <x:row r="29" ht="23" customHeight="1">
      <x:c r="A29" s="13" t="str">
        <x:v>T-021</x:v>
      </x:c>
      <x:c r="B29" s="13" t="str">
        <x:v>فعالیت آزمایشی 21</x:v>
      </x:c>
      <x:c r="C29" s="46" t="n">
        <x:v>46304</x:v>
      </x:c>
      <x:c r="D29" s="22" t="n">
        <x:f>'داده‌ها'!F29</x:f>
        <x:v>46308</x:v>
      </x:c>
      <x:c r="E29" s="18" t="n">
        <x:f>IF(AND(E$7&lt;=D29,E$7+6&gt;=C29),1,0)</x:f>
        <x:v>0</x:v>
      </x:c>
      <x:c r="F29" s="18" t="n">
        <x:f>IF(AND(F$7&lt;=D29,F$7+6&gt;=C29),1,0)</x:f>
        <x:v>0</x:v>
      </x:c>
      <x:c r="G29" s="18" t="n">
        <x:f>IF(AND(G$7&lt;=D29,G$7+6&gt;=C29),1,0)</x:f>
        <x:v>0</x:v>
      </x:c>
      <x:c r="H29" s="18" t="n">
        <x:f>IF(AND(H$7&lt;=D29,H$7+6&gt;=C29),1,0)</x:f>
        <x:v>0</x:v>
      </x:c>
      <x:c r="I29" s="18" t="n">
        <x:f>IF(AND(I$7&lt;=D29,I$7+6&gt;=C29),1,0)</x:f>
        <x:v>0</x:v>
      </x:c>
      <x:c r="J29" s="18" t="n">
        <x:f>IF(AND(J$7&lt;=D29,J$7+6&gt;=C29),1,0)</x:f>
        <x:v>0</x:v>
      </x:c>
      <x:c r="K29" s="18" t="n">
        <x:f>IF(AND(K$7&lt;=D29,K$7+6&gt;=C29),1,0)</x:f>
        <x:v>1</x:v>
      </x:c>
      <x:c r="L29" s="18" t="n">
        <x:f>IF(AND(L$7&lt;=D29,L$7+6&gt;=C29),1,0)</x:f>
        <x:v>1</x:v>
      </x:c>
      <x:c r="M29" s="18" t="n">
        <x:f>IF(AND(M$7&lt;=D29,M$7+6&gt;=C29),1,0)</x:f>
        <x:v>0</x:v>
      </x:c>
      <x:c r="N29" s="18" t="n">
        <x:f>IF(AND(N$7&lt;=D29,N$7+6&gt;=C29),1,0)</x:f>
        <x:v>0</x:v>
      </x:c>
      <x:c r="O29" s="18" t="n">
        <x:f>IF(AND(O$7&lt;=D29,O$7+6&gt;=C29),1,0)</x:f>
        <x:v>0</x:v>
      </x:c>
      <x:c r="P29" s="18" t="n">
        <x:f>IF(AND(P$7&lt;=D29,P$7+6&gt;=C29),1,0)</x:f>
        <x:v>0</x:v>
      </x:c>
      <x:c r="Q29" s="18" t="n">
        <x:f>IF(AND(Q$7&lt;=D29,Q$7+6&gt;=C29),1,0)</x:f>
        <x:v>0</x:v>
      </x:c>
      <x:c r="R29" s="18" t="n">
        <x:f>IF(AND(R$7&lt;=D29,R$7+6&gt;=C29),1,0)</x:f>
        <x:v>0</x:v>
      </x:c>
    </x:row>
    <x:row r="30" ht="23" customHeight="1">
      <x:c r="A30" s="13" t="str">
        <x:v>T-022</x:v>
      </x:c>
      <x:c r="B30" s="13" t="str">
        <x:v>فعالیت آزمایشی 22</x:v>
      </x:c>
      <x:c r="C30" s="46" t="n">
        <x:v>46307</x:v>
      </x:c>
      <x:c r="D30" s="22" t="n">
        <x:f>'داده‌ها'!F30</x:f>
        <x:v>46314</x:v>
      </x:c>
      <x:c r="E30" s="18" t="n">
        <x:f>IF(AND(E$7&lt;=D30,E$7+6&gt;=C30),1,0)</x:f>
        <x:v>0</x:v>
      </x:c>
      <x:c r="F30" s="18" t="n">
        <x:f>IF(AND(F$7&lt;=D30,F$7+6&gt;=C30),1,0)</x:f>
        <x:v>0</x:v>
      </x:c>
      <x:c r="G30" s="18" t="n">
        <x:f>IF(AND(G$7&lt;=D30,G$7+6&gt;=C30),1,0)</x:f>
        <x:v>0</x:v>
      </x:c>
      <x:c r="H30" s="18" t="n">
        <x:f>IF(AND(H$7&lt;=D30,H$7+6&gt;=C30),1,0)</x:f>
        <x:v>0</x:v>
      </x:c>
      <x:c r="I30" s="18" t="n">
        <x:f>IF(AND(I$7&lt;=D30,I$7+6&gt;=C30),1,0)</x:f>
        <x:v>0</x:v>
      </x:c>
      <x:c r="J30" s="18" t="n">
        <x:f>IF(AND(J$7&lt;=D30,J$7+6&gt;=C30),1,0)</x:f>
        <x:v>0</x:v>
      </x:c>
      <x:c r="K30" s="18" t="n">
        <x:f>IF(AND(K$7&lt;=D30,K$7+6&gt;=C30),1,0)</x:f>
        <x:v>0</x:v>
      </x:c>
      <x:c r="L30" s="18" t="n">
        <x:f>IF(AND(L$7&lt;=D30,L$7+6&gt;=C30),1,0)</x:f>
        <x:v>1</x:v>
      </x:c>
      <x:c r="M30" s="18" t="n">
        <x:f>IF(AND(M$7&lt;=D30,M$7+6&gt;=C30),1,0)</x:f>
        <x:v>1</x:v>
      </x:c>
      <x:c r="N30" s="18" t="n">
        <x:f>IF(AND(N$7&lt;=D30,N$7+6&gt;=C30),1,0)</x:f>
        <x:v>0</x:v>
      </x:c>
      <x:c r="O30" s="18" t="n">
        <x:f>IF(AND(O$7&lt;=D30,O$7+6&gt;=C30),1,0)</x:f>
        <x:v>0</x:v>
      </x:c>
      <x:c r="P30" s="18" t="n">
        <x:f>IF(AND(P$7&lt;=D30,P$7+6&gt;=C30),1,0)</x:f>
        <x:v>0</x:v>
      </x:c>
      <x:c r="Q30" s="18" t="n">
        <x:f>IF(AND(Q$7&lt;=D30,Q$7+6&gt;=C30),1,0)</x:f>
        <x:v>0</x:v>
      </x:c>
      <x:c r="R30" s="18" t="n">
        <x:f>IF(AND(R$7&lt;=D30,R$7+6&gt;=C30),1,0)</x:f>
        <x:v>0</x:v>
      </x:c>
    </x:row>
    <x:row r="31" ht="23" customHeight="1">
      <x:c r="A31" s="13" t="str">
        <x:v>T-023</x:v>
      </x:c>
      <x:c r="B31" s="13" t="str">
        <x:v>فعالیت آزمایشی 23</x:v>
      </x:c>
      <x:c r="C31" s="46" t="n">
        <x:v>46310</x:v>
      </x:c>
      <x:c r="D31" s="22" t="n">
        <x:f>'داده‌ها'!F31</x:f>
        <x:v>46317</x:v>
      </x:c>
      <x:c r="E31" s="18" t="n">
        <x:f>IF(AND(E$7&lt;=D31,E$7+6&gt;=C31),1,0)</x:f>
        <x:v>0</x:v>
      </x:c>
      <x:c r="F31" s="18" t="n">
        <x:f>IF(AND(F$7&lt;=D31,F$7+6&gt;=C31),1,0)</x:f>
        <x:v>0</x:v>
      </x:c>
      <x:c r="G31" s="18" t="n">
        <x:f>IF(AND(G$7&lt;=D31,G$7+6&gt;=C31),1,0)</x:f>
        <x:v>0</x:v>
      </x:c>
      <x:c r="H31" s="18" t="n">
        <x:f>IF(AND(H$7&lt;=D31,H$7+6&gt;=C31),1,0)</x:f>
        <x:v>0</x:v>
      </x:c>
      <x:c r="I31" s="18" t="n">
        <x:f>IF(AND(I$7&lt;=D31,I$7+6&gt;=C31),1,0)</x:f>
        <x:v>0</x:v>
      </x:c>
      <x:c r="J31" s="18" t="n">
        <x:f>IF(AND(J$7&lt;=D31,J$7+6&gt;=C31),1,0)</x:f>
        <x:v>0</x:v>
      </x:c>
      <x:c r="K31" s="18" t="n">
        <x:f>IF(AND(K$7&lt;=D31,K$7+6&gt;=C31),1,0)</x:f>
        <x:v>0</x:v>
      </x:c>
      <x:c r="L31" s="18" t="n">
        <x:f>IF(AND(L$7&lt;=D31,L$7+6&gt;=C31),1,0)</x:f>
        <x:v>1</x:v>
      </x:c>
      <x:c r="M31" s="18" t="n">
        <x:f>IF(AND(M$7&lt;=D31,M$7+6&gt;=C31),1,0)</x:f>
        <x:v>1</x:v>
      </x:c>
      <x:c r="N31" s="18" t="n">
        <x:f>IF(AND(N$7&lt;=D31,N$7+6&gt;=C31),1,0)</x:f>
        <x:v>0</x:v>
      </x:c>
      <x:c r="O31" s="18" t="n">
        <x:f>IF(AND(O$7&lt;=D31,O$7+6&gt;=C31),1,0)</x:f>
        <x:v>0</x:v>
      </x:c>
      <x:c r="P31" s="18" t="n">
        <x:f>IF(AND(P$7&lt;=D31,P$7+6&gt;=C31),1,0)</x:f>
        <x:v>0</x:v>
      </x:c>
      <x:c r="Q31" s="18" t="n">
        <x:f>IF(AND(Q$7&lt;=D31,Q$7+6&gt;=C31),1,0)</x:f>
        <x:v>0</x:v>
      </x:c>
      <x:c r="R31" s="18" t="n">
        <x:f>IF(AND(R$7&lt;=D31,R$7+6&gt;=C31),1,0)</x:f>
        <x:v>0</x:v>
      </x:c>
    </x:row>
    <x:row r="32" ht="23" customHeight="1">
      <x:c r="A32" s="13" t="str">
        <x:v>T-024</x:v>
      </x:c>
      <x:c r="B32" s="13" t="str">
        <x:v>فعالیت آزمایشی 24</x:v>
      </x:c>
      <x:c r="C32" s="46" t="n">
        <x:v>46313</x:v>
      </x:c>
      <x:c r="D32" s="22" t="n">
        <x:f>'داده‌ها'!F32</x:f>
        <x:v>46320</x:v>
      </x:c>
      <x:c r="E32" s="18" t="n">
        <x:f>IF(AND(E$7&lt;=D32,E$7+6&gt;=C32),1,0)</x:f>
        <x:v>0</x:v>
      </x:c>
      <x:c r="F32" s="18" t="n">
        <x:f>IF(AND(F$7&lt;=D32,F$7+6&gt;=C32),1,0)</x:f>
        <x:v>0</x:v>
      </x:c>
      <x:c r="G32" s="18" t="n">
        <x:f>IF(AND(G$7&lt;=D32,G$7+6&gt;=C32),1,0)</x:f>
        <x:v>0</x:v>
      </x:c>
      <x:c r="H32" s="18" t="n">
        <x:f>IF(AND(H$7&lt;=D32,H$7+6&gt;=C32),1,0)</x:f>
        <x:v>0</x:v>
      </x:c>
      <x:c r="I32" s="18" t="n">
        <x:f>IF(AND(I$7&lt;=D32,I$7+6&gt;=C32),1,0)</x:f>
        <x:v>0</x:v>
      </x:c>
      <x:c r="J32" s="18" t="n">
        <x:f>IF(AND(J$7&lt;=D32,J$7+6&gt;=C32),1,0)</x:f>
        <x:v>0</x:v>
      </x:c>
      <x:c r="K32" s="18" t="n">
        <x:f>IF(AND(K$7&lt;=D32,K$7+6&gt;=C32),1,0)</x:f>
        <x:v>0</x:v>
      </x:c>
      <x:c r="L32" s="18" t="n">
        <x:f>IF(AND(L$7&lt;=D32,L$7+6&gt;=C32),1,0)</x:f>
        <x:v>1</x:v>
      </x:c>
      <x:c r="M32" s="18" t="n">
        <x:f>IF(AND(M$7&lt;=D32,M$7+6&gt;=C32),1,0)</x:f>
        <x:v>1</x:v>
      </x:c>
      <x:c r="N32" s="18" t="n">
        <x:f>IF(AND(N$7&lt;=D32,N$7+6&gt;=C32),1,0)</x:f>
        <x:v>0</x:v>
      </x:c>
      <x:c r="O32" s="18" t="n">
        <x:f>IF(AND(O$7&lt;=D32,O$7+6&gt;=C32),1,0)</x:f>
        <x:v>0</x:v>
      </x:c>
      <x:c r="P32" s="18" t="n">
        <x:f>IF(AND(P$7&lt;=D32,P$7+6&gt;=C32),1,0)</x:f>
        <x:v>0</x:v>
      </x:c>
      <x:c r="Q32" s="18" t="n">
        <x:f>IF(AND(Q$7&lt;=D32,Q$7+6&gt;=C32),1,0)</x:f>
        <x:v>0</x:v>
      </x:c>
      <x:c r="R32" s="18" t="n">
        <x:f>IF(AND(R$7&lt;=D32,R$7+6&gt;=C32),1,0)</x:f>
        <x:v>0</x:v>
      </x:c>
    </x:row>
    <x:row r="33" ht="23" customHeight="1">
      <x:c r="A33" s="13" t="str">
        <x:v>T-025</x:v>
      </x:c>
      <x:c r="B33" s="13" t="str">
        <x:v>فعالیت آزمایشی 25</x:v>
      </x:c>
      <x:c r="C33" s="46" t="n">
        <x:v>46316</x:v>
      </x:c>
      <x:c r="D33" s="22" t="n">
        <x:f>'داده‌ها'!F33</x:f>
        <x:v>46325</x:v>
      </x:c>
      <x:c r="E33" s="18" t="n">
        <x:f>IF(AND(E$7&lt;=D33,E$7+6&gt;=C33),1,0)</x:f>
        <x:v>0</x:v>
      </x:c>
      <x:c r="F33" s="18" t="n">
        <x:f>IF(AND(F$7&lt;=D33,F$7+6&gt;=C33),1,0)</x:f>
        <x:v>0</x:v>
      </x:c>
      <x:c r="G33" s="18" t="n">
        <x:f>IF(AND(G$7&lt;=D33,G$7+6&gt;=C33),1,0)</x:f>
        <x:v>0</x:v>
      </x:c>
      <x:c r="H33" s="18" t="n">
        <x:f>IF(AND(H$7&lt;=D33,H$7+6&gt;=C33),1,0)</x:f>
        <x:v>0</x:v>
      </x:c>
      <x:c r="I33" s="18" t="n">
        <x:f>IF(AND(I$7&lt;=D33,I$7+6&gt;=C33),1,0)</x:f>
        <x:v>0</x:v>
      </x:c>
      <x:c r="J33" s="18" t="n">
        <x:f>IF(AND(J$7&lt;=D33,J$7+6&gt;=C33),1,0)</x:f>
        <x:v>0</x:v>
      </x:c>
      <x:c r="K33" s="18" t="n">
        <x:f>IF(AND(K$7&lt;=D33,K$7+6&gt;=C33),1,0)</x:f>
        <x:v>0</x:v>
      </x:c>
      <x:c r="L33" s="18" t="n">
        <x:f>IF(AND(L$7&lt;=D33,L$7+6&gt;=C33),1,0)</x:f>
        <x:v>0</x:v>
      </x:c>
      <x:c r="M33" s="18" t="n">
        <x:f>IF(AND(M$7&lt;=D33,M$7+6&gt;=C33),1,0)</x:f>
        <x:v>1</x:v>
      </x:c>
      <x:c r="N33" s="18" t="n">
        <x:f>IF(AND(N$7&lt;=D33,N$7+6&gt;=C33),1,0)</x:f>
        <x:v>1</x:v>
      </x:c>
      <x:c r="O33" s="18" t="n">
        <x:f>IF(AND(O$7&lt;=D33,O$7+6&gt;=C33),1,0)</x:f>
        <x:v>0</x:v>
      </x:c>
      <x:c r="P33" s="18" t="n">
        <x:f>IF(AND(P$7&lt;=D33,P$7+6&gt;=C33),1,0)</x:f>
        <x:v>0</x:v>
      </x:c>
      <x:c r="Q33" s="18" t="n">
        <x:f>IF(AND(Q$7&lt;=D33,Q$7+6&gt;=C33),1,0)</x:f>
        <x:v>0</x:v>
      </x:c>
      <x:c r="R33" s="18" t="n">
        <x:f>IF(AND(R$7&lt;=D33,R$7+6&gt;=C33),1,0)</x:f>
        <x:v>0</x:v>
      </x:c>
    </x:row>
    <x:row r="34" ht="23" customHeight="1">
      <x:c r="A34" s="13" t="str">
        <x:v>T-026</x:v>
      </x:c>
      <x:c r="B34" s="13" t="str">
        <x:v>فعالیت آزمایشی 26</x:v>
      </x:c>
      <x:c r="C34" s="46" t="n">
        <x:v>46319</x:v>
      </x:c>
      <x:c r="D34" s="22" t="n">
        <x:f>'داده‌ها'!F34</x:f>
        <x:v>46325</x:v>
      </x:c>
      <x:c r="E34" s="18" t="n">
        <x:f>IF(AND(E$7&lt;=D34,E$7+6&gt;=C34),1,0)</x:f>
        <x:v>0</x:v>
      </x:c>
      <x:c r="F34" s="18" t="n">
        <x:f>IF(AND(F$7&lt;=D34,F$7+6&gt;=C34),1,0)</x:f>
        <x:v>0</x:v>
      </x:c>
      <x:c r="G34" s="18" t="n">
        <x:f>IF(AND(G$7&lt;=D34,G$7+6&gt;=C34),1,0)</x:f>
        <x:v>0</x:v>
      </x:c>
      <x:c r="H34" s="18" t="n">
        <x:f>IF(AND(H$7&lt;=D34,H$7+6&gt;=C34),1,0)</x:f>
        <x:v>0</x:v>
      </x:c>
      <x:c r="I34" s="18" t="n">
        <x:f>IF(AND(I$7&lt;=D34,I$7+6&gt;=C34),1,0)</x:f>
        <x:v>0</x:v>
      </x:c>
      <x:c r="J34" s="18" t="n">
        <x:f>IF(AND(J$7&lt;=D34,J$7+6&gt;=C34),1,0)</x:f>
        <x:v>0</x:v>
      </x:c>
      <x:c r="K34" s="18" t="n">
        <x:f>IF(AND(K$7&lt;=D34,K$7+6&gt;=C34),1,0)</x:f>
        <x:v>0</x:v>
      </x:c>
      <x:c r="L34" s="18" t="n">
        <x:f>IF(AND(L$7&lt;=D34,L$7+6&gt;=C34),1,0)</x:f>
        <x:v>0</x:v>
      </x:c>
      <x:c r="M34" s="18" t="n">
        <x:f>IF(AND(M$7&lt;=D34,M$7+6&gt;=C34),1,0)</x:f>
        <x:v>1</x:v>
      </x:c>
      <x:c r="N34" s="18" t="n">
        <x:f>IF(AND(N$7&lt;=D34,N$7+6&gt;=C34),1,0)</x:f>
        <x:v>1</x:v>
      </x:c>
      <x:c r="O34" s="18" t="n">
        <x:f>IF(AND(O$7&lt;=D34,O$7+6&gt;=C34),1,0)</x:f>
        <x:v>0</x:v>
      </x:c>
      <x:c r="P34" s="18" t="n">
        <x:f>IF(AND(P$7&lt;=D34,P$7+6&gt;=C34),1,0)</x:f>
        <x:v>0</x:v>
      </x:c>
      <x:c r="Q34" s="18" t="n">
        <x:f>IF(AND(Q$7&lt;=D34,Q$7+6&gt;=C34),1,0)</x:f>
        <x:v>0</x:v>
      </x:c>
      <x:c r="R34" s="18" t="n">
        <x:f>IF(AND(R$7&lt;=D34,R$7+6&gt;=C34),1,0)</x:f>
        <x:v>0</x:v>
      </x:c>
    </x:row>
    <x:row r="35" ht="23" customHeight="1">
      <x:c r="A35" s="13" t="str">
        <x:v>T-027</x:v>
      </x:c>
      <x:c r="B35" s="13" t="str">
        <x:v>فعالیت آزمایشی 27</x:v>
      </x:c>
      <x:c r="C35" s="46" t="n">
        <x:v>46322</x:v>
      </x:c>
      <x:c r="D35" s="22" t="n">
        <x:f>'داده‌ها'!F35</x:f>
        <x:v>46325</x:v>
      </x:c>
      <x:c r="E35" s="18" t="n">
        <x:f>IF(AND(E$7&lt;=D35,E$7+6&gt;=C35),1,0)</x:f>
        <x:v>0</x:v>
      </x:c>
      <x:c r="F35" s="18" t="n">
        <x:f>IF(AND(F$7&lt;=D35,F$7+6&gt;=C35),1,0)</x:f>
        <x:v>0</x:v>
      </x:c>
      <x:c r="G35" s="18" t="n">
        <x:f>IF(AND(G$7&lt;=D35,G$7+6&gt;=C35),1,0)</x:f>
        <x:v>0</x:v>
      </x:c>
      <x:c r="H35" s="18" t="n">
        <x:f>IF(AND(H$7&lt;=D35,H$7+6&gt;=C35),1,0)</x:f>
        <x:v>0</x:v>
      </x:c>
      <x:c r="I35" s="18" t="n">
        <x:f>IF(AND(I$7&lt;=D35,I$7+6&gt;=C35),1,0)</x:f>
        <x:v>0</x:v>
      </x:c>
      <x:c r="J35" s="18" t="n">
        <x:f>IF(AND(J$7&lt;=D35,J$7+6&gt;=C35),1,0)</x:f>
        <x:v>0</x:v>
      </x:c>
      <x:c r="K35" s="18" t="n">
        <x:f>IF(AND(K$7&lt;=D35,K$7+6&gt;=C35),1,0)</x:f>
        <x:v>0</x:v>
      </x:c>
      <x:c r="L35" s="18" t="n">
        <x:f>IF(AND(L$7&lt;=D35,L$7+6&gt;=C35),1,0)</x:f>
        <x:v>0</x:v>
      </x:c>
      <x:c r="M35" s="18" t="n">
        <x:f>IF(AND(M$7&lt;=D35,M$7+6&gt;=C35),1,0)</x:f>
        <x:v>0</x:v>
      </x:c>
      <x:c r="N35" s="18" t="n">
        <x:f>IF(AND(N$7&lt;=D35,N$7+6&gt;=C35),1,0)</x:f>
        <x:v>1</x:v>
      </x:c>
      <x:c r="O35" s="18" t="n">
        <x:f>IF(AND(O$7&lt;=D35,O$7+6&gt;=C35),1,0)</x:f>
        <x:v>0</x:v>
      </x:c>
      <x:c r="P35" s="18" t="n">
        <x:f>IF(AND(P$7&lt;=D35,P$7+6&gt;=C35),1,0)</x:f>
        <x:v>0</x:v>
      </x:c>
      <x:c r="Q35" s="18" t="n">
        <x:f>IF(AND(Q$7&lt;=D35,Q$7+6&gt;=C35),1,0)</x:f>
        <x:v>0</x:v>
      </x:c>
      <x:c r="R35" s="18" t="n">
        <x:f>IF(AND(R$7&lt;=D35,R$7+6&gt;=C35),1,0)</x:f>
        <x:v>0</x:v>
      </x:c>
    </x:row>
    <x:row r="36" ht="23" customHeight="1">
      <x:c r="A36" s="13" t="str">
        <x:v>T-028</x:v>
      </x:c>
      <x:c r="B36" s="13" t="str">
        <x:v>فعالیت آزمایشی 28</x:v>
      </x:c>
      <x:c r="C36" s="46" t="n">
        <x:v>46325</x:v>
      </x:c>
      <x:c r="D36" s="22" t="n">
        <x:f>'داده‌ها'!F36</x:f>
        <x:v>46327</x:v>
      </x:c>
      <x:c r="E36" s="18" t="n">
        <x:f>IF(AND(E$7&lt;=D36,E$7+6&gt;=C36),1,0)</x:f>
        <x:v>0</x:v>
      </x:c>
      <x:c r="F36" s="18" t="n">
        <x:f>IF(AND(F$7&lt;=D36,F$7+6&gt;=C36),1,0)</x:f>
        <x:v>0</x:v>
      </x:c>
      <x:c r="G36" s="18" t="n">
        <x:f>IF(AND(G$7&lt;=D36,G$7+6&gt;=C36),1,0)</x:f>
        <x:v>0</x:v>
      </x:c>
      <x:c r="H36" s="18" t="n">
        <x:f>IF(AND(H$7&lt;=D36,H$7+6&gt;=C36),1,0)</x:f>
        <x:v>0</x:v>
      </x:c>
      <x:c r="I36" s="18" t="n">
        <x:f>IF(AND(I$7&lt;=D36,I$7+6&gt;=C36),1,0)</x:f>
        <x:v>0</x:v>
      </x:c>
      <x:c r="J36" s="18" t="n">
        <x:f>IF(AND(J$7&lt;=D36,J$7+6&gt;=C36),1,0)</x:f>
        <x:v>0</x:v>
      </x:c>
      <x:c r="K36" s="18" t="n">
        <x:f>IF(AND(K$7&lt;=D36,K$7+6&gt;=C36),1,0)</x:f>
        <x:v>0</x:v>
      </x:c>
      <x:c r="L36" s="18" t="n">
        <x:f>IF(AND(L$7&lt;=D36,L$7+6&gt;=C36),1,0)</x:f>
        <x:v>0</x:v>
      </x:c>
      <x:c r="M36" s="18" t="n">
        <x:f>IF(AND(M$7&lt;=D36,M$7+6&gt;=C36),1,0)</x:f>
        <x:v>0</x:v>
      </x:c>
      <x:c r="N36" s="18" t="n">
        <x:f>IF(AND(N$7&lt;=D36,N$7+6&gt;=C36),1,0)</x:f>
        <x:v>1</x:v>
      </x:c>
      <x:c r="O36" s="18" t="n">
        <x:f>IF(AND(O$7&lt;=D36,O$7+6&gt;=C36),1,0)</x:f>
        <x:v>0</x:v>
      </x:c>
      <x:c r="P36" s="18" t="n">
        <x:f>IF(AND(P$7&lt;=D36,P$7+6&gt;=C36),1,0)</x:f>
        <x:v>0</x:v>
      </x:c>
      <x:c r="Q36" s="18" t="n">
        <x:f>IF(AND(Q$7&lt;=D36,Q$7+6&gt;=C36),1,0)</x:f>
        <x:v>0</x:v>
      </x:c>
      <x:c r="R36" s="18" t="n">
        <x:f>IF(AND(R$7&lt;=D36,R$7+6&gt;=C36),1,0)</x:f>
        <x:v>0</x:v>
      </x:c>
    </x:row>
    <x:row r="37" ht="23" customHeight="1">
      <x:c r="A37" s="13" t="str">
        <x:v>T-029</x:v>
      </x:c>
      <x:c r="B37" s="13" t="str">
        <x:v>فعالیت آزمایشی 29</x:v>
      </x:c>
      <x:c r="C37" s="46" t="n">
        <x:v>46328</x:v>
      </x:c>
      <x:c r="D37" s="22" t="n">
        <x:f>'داده‌ها'!F37</x:f>
        <x:v>46330</x:v>
      </x:c>
      <x:c r="E37" s="18" t="n">
        <x:f>IF(AND(E$7&lt;=D37,E$7+6&gt;=C37),1,0)</x:f>
        <x:v>0</x:v>
      </x:c>
      <x:c r="F37" s="18" t="n">
        <x:f>IF(AND(F$7&lt;=D37,F$7+6&gt;=C37),1,0)</x:f>
        <x:v>0</x:v>
      </x:c>
      <x:c r="G37" s="18" t="n">
        <x:f>IF(AND(G$7&lt;=D37,G$7+6&gt;=C37),1,0)</x:f>
        <x:v>0</x:v>
      </x:c>
      <x:c r="H37" s="18" t="n">
        <x:f>IF(AND(H$7&lt;=D37,H$7+6&gt;=C37),1,0)</x:f>
        <x:v>0</x:v>
      </x:c>
      <x:c r="I37" s="18" t="n">
        <x:f>IF(AND(I$7&lt;=D37,I$7+6&gt;=C37),1,0)</x:f>
        <x:v>0</x:v>
      </x:c>
      <x:c r="J37" s="18" t="n">
        <x:f>IF(AND(J$7&lt;=D37,J$7+6&gt;=C37),1,0)</x:f>
        <x:v>0</x:v>
      </x:c>
      <x:c r="K37" s="18" t="n">
        <x:f>IF(AND(K$7&lt;=D37,K$7+6&gt;=C37),1,0)</x:f>
        <x:v>0</x:v>
      </x:c>
      <x:c r="L37" s="18" t="n">
        <x:f>IF(AND(L$7&lt;=D37,L$7+6&gt;=C37),1,0)</x:f>
        <x:v>0</x:v>
      </x:c>
      <x:c r="M37" s="18" t="n">
        <x:f>IF(AND(M$7&lt;=D37,M$7+6&gt;=C37),1,0)</x:f>
        <x:v>0</x:v>
      </x:c>
      <x:c r="N37" s="18" t="n">
        <x:f>IF(AND(N$7&lt;=D37,N$7+6&gt;=C37),1,0)</x:f>
        <x:v>0</x:v>
      </x:c>
      <x:c r="O37" s="18" t="n">
        <x:f>IF(AND(O$7&lt;=D37,O$7+6&gt;=C37),1,0)</x:f>
        <x:v>1</x:v>
      </x:c>
      <x:c r="P37" s="18" t="n">
        <x:f>IF(AND(P$7&lt;=D37,P$7+6&gt;=C37),1,0)</x:f>
        <x:v>0</x:v>
      </x:c>
      <x:c r="Q37" s="18" t="n">
        <x:f>IF(AND(Q$7&lt;=D37,Q$7+6&gt;=C37),1,0)</x:f>
        <x:v>0</x:v>
      </x:c>
      <x:c r="R37" s="18" t="n">
        <x:f>IF(AND(R$7&lt;=D37,R$7+6&gt;=C37),1,0)</x:f>
        <x:v>0</x:v>
      </x:c>
    </x:row>
    <x:row r="38" ht="23" customHeight="1">
      <x:c r="A38" s="13" t="str">
        <x:v>T-030</x:v>
      </x:c>
      <x:c r="B38" s="13" t="str">
        <x:v>فعالیت آزمایشی 30</x:v>
      </x:c>
      <x:c r="C38" s="46" t="n">
        <x:v>46331</x:v>
      </x:c>
      <x:c r="D38" s="22" t="n">
        <x:f>'داده‌ها'!F38</x:f>
        <x:v>46339</x:v>
      </x:c>
      <x:c r="E38" s="18" t="n">
        <x:f>IF(AND(E$7&lt;=D38,E$7+6&gt;=C38),1,0)</x:f>
        <x:v>0</x:v>
      </x:c>
      <x:c r="F38" s="18" t="n">
        <x:f>IF(AND(F$7&lt;=D38,F$7+6&gt;=C38),1,0)</x:f>
        <x:v>0</x:v>
      </x:c>
      <x:c r="G38" s="18" t="n">
        <x:f>IF(AND(G$7&lt;=D38,G$7+6&gt;=C38),1,0)</x:f>
        <x:v>0</x:v>
      </x:c>
      <x:c r="H38" s="18" t="n">
        <x:f>IF(AND(H$7&lt;=D38,H$7+6&gt;=C38),1,0)</x:f>
        <x:v>0</x:v>
      </x:c>
      <x:c r="I38" s="18" t="n">
        <x:f>IF(AND(I$7&lt;=D38,I$7+6&gt;=C38),1,0)</x:f>
        <x:v>0</x:v>
      </x:c>
      <x:c r="J38" s="18" t="n">
        <x:f>IF(AND(J$7&lt;=D38,J$7+6&gt;=C38),1,0)</x:f>
        <x:v>0</x:v>
      </x:c>
      <x:c r="K38" s="18" t="n">
        <x:f>IF(AND(K$7&lt;=D38,K$7+6&gt;=C38),1,0)</x:f>
        <x:v>0</x:v>
      </x:c>
      <x:c r="L38" s="18" t="n">
        <x:f>IF(AND(L$7&lt;=D38,L$7+6&gt;=C38),1,0)</x:f>
        <x:v>0</x:v>
      </x:c>
      <x:c r="M38" s="18" t="n">
        <x:f>IF(AND(M$7&lt;=D38,M$7+6&gt;=C38),1,0)</x:f>
        <x:v>0</x:v>
      </x:c>
      <x:c r="N38" s="18" t="n">
        <x:f>IF(AND(N$7&lt;=D38,N$7+6&gt;=C38),1,0)</x:f>
        <x:v>0</x:v>
      </x:c>
      <x:c r="O38" s="18" t="n">
        <x:f>IF(AND(O$7&lt;=D38,O$7+6&gt;=C38),1,0)</x:f>
        <x:v>1</x:v>
      </x:c>
      <x:c r="P38" s="18" t="n">
        <x:f>IF(AND(P$7&lt;=D38,P$7+6&gt;=C38),1,0)</x:f>
        <x:v>1</x:v>
      </x:c>
      <x:c r="Q38" s="18" t="n">
        <x:f>IF(AND(Q$7&lt;=D38,Q$7+6&gt;=C38),1,0)</x:f>
        <x:v>0</x:v>
      </x:c>
      <x:c r="R38" s="18" t="n">
        <x:f>IF(AND(R$7&lt;=D38,R$7+6&gt;=C38),1,0)</x:f>
        <x:v>0</x:v>
      </x:c>
    </x:row>
    <x:row r="39" ht="23" customHeight="1">
      <x:c r="A39" s="13" t="str">
        <x:v>T-031</x:v>
      </x:c>
      <x:c r="B39" s="13" t="str">
        <x:v>فعالیت آزمایشی 31</x:v>
      </x:c>
      <x:c r="C39" s="46" t="n">
        <x:v>46327</x:v>
      </x:c>
      <x:c r="D39" s="22" t="n">
        <x:f>'داده‌ها'!F39</x:f>
        <x:v>46334</x:v>
      </x:c>
      <x:c r="E39" s="18" t="n">
        <x:f>IF(AND(E$7&lt;=D39,E$7+6&gt;=C39),1,0)</x:f>
        <x:v>0</x:v>
      </x:c>
      <x:c r="F39" s="18" t="n">
        <x:f>IF(AND(F$7&lt;=D39,F$7+6&gt;=C39),1,0)</x:f>
        <x:v>0</x:v>
      </x:c>
      <x:c r="G39" s="18" t="n">
        <x:f>IF(AND(G$7&lt;=D39,G$7+6&gt;=C39),1,0)</x:f>
        <x:v>0</x:v>
      </x:c>
      <x:c r="H39" s="18" t="n">
        <x:f>IF(AND(H$7&lt;=D39,H$7+6&gt;=C39),1,0)</x:f>
        <x:v>0</x:v>
      </x:c>
      <x:c r="I39" s="18" t="n">
        <x:f>IF(AND(I$7&lt;=D39,I$7+6&gt;=C39),1,0)</x:f>
        <x:v>0</x:v>
      </x:c>
      <x:c r="J39" s="18" t="n">
        <x:f>IF(AND(J$7&lt;=D39,J$7+6&gt;=C39),1,0)</x:f>
        <x:v>0</x:v>
      </x:c>
      <x:c r="K39" s="18" t="n">
        <x:f>IF(AND(K$7&lt;=D39,K$7+6&gt;=C39),1,0)</x:f>
        <x:v>0</x:v>
      </x:c>
      <x:c r="L39" s="18" t="n">
        <x:f>IF(AND(L$7&lt;=D39,L$7+6&gt;=C39),1,0)</x:f>
        <x:v>0</x:v>
      </x:c>
      <x:c r="M39" s="18" t="n">
        <x:f>IF(AND(M$7&lt;=D39,M$7+6&gt;=C39),1,0)</x:f>
        <x:v>0</x:v>
      </x:c>
      <x:c r="N39" s="18" t="n">
        <x:f>IF(AND(N$7&lt;=D39,N$7+6&gt;=C39),1,0)</x:f>
        <x:v>1</x:v>
      </x:c>
      <x:c r="O39" s="18" t="n">
        <x:f>IF(AND(O$7&lt;=D39,O$7+6&gt;=C39),1,0)</x:f>
        <x:v>1</x:v>
      </x:c>
      <x:c r="P39" s="18" t="n">
        <x:f>IF(AND(P$7&lt;=D39,P$7+6&gt;=C39),1,0)</x:f>
        <x:v>0</x:v>
      </x:c>
      <x:c r="Q39" s="18" t="n">
        <x:f>IF(AND(Q$7&lt;=D39,Q$7+6&gt;=C39),1,0)</x:f>
        <x:v>0</x:v>
      </x:c>
      <x:c r="R39" s="18" t="n">
        <x:f>IF(AND(R$7&lt;=D39,R$7+6&gt;=C39),1,0)</x:f>
        <x:v>0</x:v>
      </x:c>
    </x:row>
    <x:row r="40" ht="23" customHeight="1">
      <x:c r="A40" s="13" t="str">
        <x:v>T-032</x:v>
      </x:c>
      <x:c r="B40" s="13" t="str">
        <x:v>فعالیت آزمایشی 32</x:v>
      </x:c>
      <x:c r="C40" s="46" t="n">
        <x:v>46330</x:v>
      </x:c>
      <x:c r="D40" s="22" t="n">
        <x:f>'داده‌ها'!F40</x:f>
        <x:v>46332</x:v>
      </x:c>
      <x:c r="E40" s="18" t="n">
        <x:f>IF(AND(E$7&lt;=D40,E$7+6&gt;=C40),1,0)</x:f>
        <x:v>0</x:v>
      </x:c>
      <x:c r="F40" s="18" t="n">
        <x:f>IF(AND(F$7&lt;=D40,F$7+6&gt;=C40),1,0)</x:f>
        <x:v>0</x:v>
      </x:c>
      <x:c r="G40" s="18" t="n">
        <x:f>IF(AND(G$7&lt;=D40,G$7+6&gt;=C40),1,0)</x:f>
        <x:v>0</x:v>
      </x:c>
      <x:c r="H40" s="18" t="n">
        <x:f>IF(AND(H$7&lt;=D40,H$7+6&gt;=C40),1,0)</x:f>
        <x:v>0</x:v>
      </x:c>
      <x:c r="I40" s="18" t="n">
        <x:f>IF(AND(I$7&lt;=D40,I$7+6&gt;=C40),1,0)</x:f>
        <x:v>0</x:v>
      </x:c>
      <x:c r="J40" s="18" t="n">
        <x:f>IF(AND(J$7&lt;=D40,J$7+6&gt;=C40),1,0)</x:f>
        <x:v>0</x:v>
      </x:c>
      <x:c r="K40" s="18" t="n">
        <x:f>IF(AND(K$7&lt;=D40,K$7+6&gt;=C40),1,0)</x:f>
        <x:v>0</x:v>
      </x:c>
      <x:c r="L40" s="18" t="n">
        <x:f>IF(AND(L$7&lt;=D40,L$7+6&gt;=C40),1,0)</x:f>
        <x:v>0</x:v>
      </x:c>
      <x:c r="M40" s="18" t="n">
        <x:f>IF(AND(M$7&lt;=D40,M$7+6&gt;=C40),1,0)</x:f>
        <x:v>0</x:v>
      </x:c>
      <x:c r="N40" s="18" t="n">
        <x:f>IF(AND(N$7&lt;=D40,N$7+6&gt;=C40),1,0)</x:f>
        <x:v>0</x:v>
      </x:c>
      <x:c r="O40" s="18" t="n">
        <x:f>IF(AND(O$7&lt;=D40,O$7+6&gt;=C40),1,0)</x:f>
        <x:v>1</x:v>
      </x:c>
      <x:c r="P40" s="18" t="n">
        <x:f>IF(AND(P$7&lt;=D40,P$7+6&gt;=C40),1,0)</x:f>
        <x:v>0</x:v>
      </x:c>
      <x:c r="Q40" s="18" t="n">
        <x:f>IF(AND(Q$7&lt;=D40,Q$7+6&gt;=C40),1,0)</x:f>
        <x:v>0</x:v>
      </x:c>
      <x:c r="R40" s="18" t="n">
        <x:f>IF(AND(R$7&lt;=D40,R$7+6&gt;=C40),1,0)</x:f>
        <x:v>0</x:v>
      </x:c>
    </x:row>
    <x:row r="41" ht="23" customHeight="1">
      <x:c r="A41" s="13" t="str">
        <x:v>T-033</x:v>
      </x:c>
      <x:c r="B41" s="13" t="str">
        <x:v>فعالیت آزمایشی 33</x:v>
      </x:c>
      <x:c r="C41" s="46" t="n">
        <x:v>46333</x:v>
      </x:c>
      <x:c r="D41" s="22" t="n">
        <x:f>'داده‌ها'!F41</x:f>
        <x:v>46339</x:v>
      </x:c>
      <x:c r="E41" s="18" t="n">
        <x:f>IF(AND(E$7&lt;=D41,E$7+6&gt;=C41),1,0)</x:f>
        <x:v>0</x:v>
      </x:c>
      <x:c r="F41" s="18" t="n">
        <x:f>IF(AND(F$7&lt;=D41,F$7+6&gt;=C41),1,0)</x:f>
        <x:v>0</x:v>
      </x:c>
      <x:c r="G41" s="18" t="n">
        <x:f>IF(AND(G$7&lt;=D41,G$7+6&gt;=C41),1,0)</x:f>
        <x:v>0</x:v>
      </x:c>
      <x:c r="H41" s="18" t="n">
        <x:f>IF(AND(H$7&lt;=D41,H$7+6&gt;=C41),1,0)</x:f>
        <x:v>0</x:v>
      </x:c>
      <x:c r="I41" s="18" t="n">
        <x:f>IF(AND(I$7&lt;=D41,I$7+6&gt;=C41),1,0)</x:f>
        <x:v>0</x:v>
      </x:c>
      <x:c r="J41" s="18" t="n">
        <x:f>IF(AND(J$7&lt;=D41,J$7+6&gt;=C41),1,0)</x:f>
        <x:v>0</x:v>
      </x:c>
      <x:c r="K41" s="18" t="n">
        <x:f>IF(AND(K$7&lt;=D41,K$7+6&gt;=C41),1,0)</x:f>
        <x:v>0</x:v>
      </x:c>
      <x:c r="L41" s="18" t="n">
        <x:f>IF(AND(L$7&lt;=D41,L$7+6&gt;=C41),1,0)</x:f>
        <x:v>0</x:v>
      </x:c>
      <x:c r="M41" s="18" t="n">
        <x:f>IF(AND(M$7&lt;=D41,M$7+6&gt;=C41),1,0)</x:f>
        <x:v>0</x:v>
      </x:c>
      <x:c r="N41" s="18" t="n">
        <x:f>IF(AND(N$7&lt;=D41,N$7+6&gt;=C41),1,0)</x:f>
        <x:v>0</x:v>
      </x:c>
      <x:c r="O41" s="18" t="n">
        <x:f>IF(AND(O$7&lt;=D41,O$7+6&gt;=C41),1,0)</x:f>
        <x:v>1</x:v>
      </x:c>
      <x:c r="P41" s="18" t="n">
        <x:f>IF(AND(P$7&lt;=D41,P$7+6&gt;=C41),1,0)</x:f>
        <x:v>1</x:v>
      </x:c>
      <x:c r="Q41" s="18" t="n">
        <x:f>IF(AND(Q$7&lt;=D41,Q$7+6&gt;=C41),1,0)</x:f>
        <x:v>0</x:v>
      </x:c>
      <x:c r="R41" s="18" t="n">
        <x:f>IF(AND(R$7&lt;=D41,R$7+6&gt;=C41),1,0)</x:f>
        <x:v>0</x:v>
      </x:c>
    </x:row>
    <x:row r="42" ht="23" customHeight="1">
      <x:c r="A42" s="13" t="str">
        <x:v>T-034</x:v>
      </x:c>
      <x:c r="B42" s="13" t="str">
        <x:v>فعالیت آزمایشی 34</x:v>
      </x:c>
      <x:c r="C42" s="46" t="n">
        <x:v>46336</x:v>
      </x:c>
      <x:c r="D42" s="22" t="n">
        <x:f>'داده‌ها'!F42</x:f>
        <x:v>46339</x:v>
      </x:c>
      <x:c r="E42" s="18" t="n">
        <x:f>IF(AND(E$7&lt;=D42,E$7+6&gt;=C42),1,0)</x:f>
        <x:v>0</x:v>
      </x:c>
      <x:c r="F42" s="18" t="n">
        <x:f>IF(AND(F$7&lt;=D42,F$7+6&gt;=C42),1,0)</x:f>
        <x:v>0</x:v>
      </x:c>
      <x:c r="G42" s="18" t="n">
        <x:f>IF(AND(G$7&lt;=D42,G$7+6&gt;=C42),1,0)</x:f>
        <x:v>0</x:v>
      </x:c>
      <x:c r="H42" s="18" t="n">
        <x:f>IF(AND(H$7&lt;=D42,H$7+6&gt;=C42),1,0)</x:f>
        <x:v>0</x:v>
      </x:c>
      <x:c r="I42" s="18" t="n">
        <x:f>IF(AND(I$7&lt;=D42,I$7+6&gt;=C42),1,0)</x:f>
        <x:v>0</x:v>
      </x:c>
      <x:c r="J42" s="18" t="n">
        <x:f>IF(AND(J$7&lt;=D42,J$7+6&gt;=C42),1,0)</x:f>
        <x:v>0</x:v>
      </x:c>
      <x:c r="K42" s="18" t="n">
        <x:f>IF(AND(K$7&lt;=D42,K$7+6&gt;=C42),1,0)</x:f>
        <x:v>0</x:v>
      </x:c>
      <x:c r="L42" s="18" t="n">
        <x:f>IF(AND(L$7&lt;=D42,L$7+6&gt;=C42),1,0)</x:f>
        <x:v>0</x:v>
      </x:c>
      <x:c r="M42" s="18" t="n">
        <x:f>IF(AND(M$7&lt;=D42,M$7+6&gt;=C42),1,0)</x:f>
        <x:v>0</x:v>
      </x:c>
      <x:c r="N42" s="18" t="n">
        <x:f>IF(AND(N$7&lt;=D42,N$7+6&gt;=C42),1,0)</x:f>
        <x:v>0</x:v>
      </x:c>
      <x:c r="O42" s="18" t="n">
        <x:f>IF(AND(O$7&lt;=D42,O$7+6&gt;=C42),1,0)</x:f>
        <x:v>0</x:v>
      </x:c>
      <x:c r="P42" s="18" t="n">
        <x:f>IF(AND(P$7&lt;=D42,P$7+6&gt;=C42),1,0)</x:f>
        <x:v>1</x:v>
      </x:c>
      <x:c r="Q42" s="18" t="n">
        <x:f>IF(AND(Q$7&lt;=D42,Q$7+6&gt;=C42),1,0)</x:f>
        <x:v>0</x:v>
      </x:c>
      <x:c r="R42" s="18" t="n">
        <x:f>IF(AND(R$7&lt;=D42,R$7+6&gt;=C42),1,0)</x:f>
        <x:v>0</x:v>
      </x:c>
    </x:row>
    <x:row r="43" ht="23" customHeight="1">
      <x:c r="A43" s="13" t="str">
        <x:v>T-035</x:v>
      </x:c>
      <x:c r="B43" s="13" t="str">
        <x:v>فعالیت آزمایشی 35</x:v>
      </x:c>
      <x:c r="C43" s="46" t="n">
        <x:v>46339</x:v>
      </x:c>
      <x:c r="D43" s="22" t="n">
        <x:f>'داده‌ها'!F43</x:f>
        <x:v>46343</x:v>
      </x:c>
      <x:c r="E43" s="18" t="n">
        <x:f>IF(AND(E$7&lt;=D43,E$7+6&gt;=C43),1,0)</x:f>
        <x:v>0</x:v>
      </x:c>
      <x:c r="F43" s="18" t="n">
        <x:f>IF(AND(F$7&lt;=D43,F$7+6&gt;=C43),1,0)</x:f>
        <x:v>0</x:v>
      </x:c>
      <x:c r="G43" s="18" t="n">
        <x:f>IF(AND(G$7&lt;=D43,G$7+6&gt;=C43),1,0)</x:f>
        <x:v>0</x:v>
      </x:c>
      <x:c r="H43" s="18" t="n">
        <x:f>IF(AND(H$7&lt;=D43,H$7+6&gt;=C43),1,0)</x:f>
        <x:v>0</x:v>
      </x:c>
      <x:c r="I43" s="18" t="n">
        <x:f>IF(AND(I$7&lt;=D43,I$7+6&gt;=C43),1,0)</x:f>
        <x:v>0</x:v>
      </x:c>
      <x:c r="J43" s="18" t="n">
        <x:f>IF(AND(J$7&lt;=D43,J$7+6&gt;=C43),1,0)</x:f>
        <x:v>0</x:v>
      </x:c>
      <x:c r="K43" s="18" t="n">
        <x:f>IF(AND(K$7&lt;=D43,K$7+6&gt;=C43),1,0)</x:f>
        <x:v>0</x:v>
      </x:c>
      <x:c r="L43" s="18" t="n">
        <x:f>IF(AND(L$7&lt;=D43,L$7+6&gt;=C43),1,0)</x:f>
        <x:v>0</x:v>
      </x:c>
      <x:c r="M43" s="18" t="n">
        <x:f>IF(AND(M$7&lt;=D43,M$7+6&gt;=C43),1,0)</x:f>
        <x:v>0</x:v>
      </x:c>
      <x:c r="N43" s="18" t="n">
        <x:f>IF(AND(N$7&lt;=D43,N$7+6&gt;=C43),1,0)</x:f>
        <x:v>0</x:v>
      </x:c>
      <x:c r="O43" s="18" t="n">
        <x:f>IF(AND(O$7&lt;=D43,O$7+6&gt;=C43),1,0)</x:f>
        <x:v>0</x:v>
      </x:c>
      <x:c r="P43" s="18" t="n">
        <x:f>IF(AND(P$7&lt;=D43,P$7+6&gt;=C43),1,0)</x:f>
        <x:v>1</x:v>
      </x:c>
      <x:c r="Q43" s="18" t="n">
        <x:f>IF(AND(Q$7&lt;=D43,Q$7+6&gt;=C43),1,0)</x:f>
        <x:v>1</x:v>
      </x:c>
      <x:c r="R43" s="18" t="n">
        <x:f>IF(AND(R$7&lt;=D43,R$7+6&gt;=C43),1,0)</x:f>
        <x:v>0</x:v>
      </x:c>
    </x:row>
    <x:row r="44" ht="23" customHeight="1">
      <x:c r="A44" s="13" t="str">
        <x:v>T-036</x:v>
      </x:c>
      <x:c r="B44" s="13" t="str">
        <x:v>فعالیت آزمایشی 36</x:v>
      </x:c>
      <x:c r="C44" s="46" t="n">
        <x:v>46342</x:v>
      </x:c>
      <x:c r="D44" s="22" t="n">
        <x:f>'داده‌ها'!F44</x:f>
        <x:v>46348</x:v>
      </x:c>
      <x:c r="E44" s="18" t="n">
        <x:f>IF(AND(E$7&lt;=D44,E$7+6&gt;=C44),1,0)</x:f>
        <x:v>0</x:v>
      </x:c>
      <x:c r="F44" s="18" t="n">
        <x:f>IF(AND(F$7&lt;=D44,F$7+6&gt;=C44),1,0)</x:f>
        <x:v>0</x:v>
      </x:c>
      <x:c r="G44" s="18" t="n">
        <x:f>IF(AND(G$7&lt;=D44,G$7+6&gt;=C44),1,0)</x:f>
        <x:v>0</x:v>
      </x:c>
      <x:c r="H44" s="18" t="n">
        <x:f>IF(AND(H$7&lt;=D44,H$7+6&gt;=C44),1,0)</x:f>
        <x:v>0</x:v>
      </x:c>
      <x:c r="I44" s="18" t="n">
        <x:f>IF(AND(I$7&lt;=D44,I$7+6&gt;=C44),1,0)</x:f>
        <x:v>0</x:v>
      </x:c>
      <x:c r="J44" s="18" t="n">
        <x:f>IF(AND(J$7&lt;=D44,J$7+6&gt;=C44),1,0)</x:f>
        <x:v>0</x:v>
      </x:c>
      <x:c r="K44" s="18" t="n">
        <x:f>IF(AND(K$7&lt;=D44,K$7+6&gt;=C44),1,0)</x:f>
        <x:v>0</x:v>
      </x:c>
      <x:c r="L44" s="18" t="n">
        <x:f>IF(AND(L$7&lt;=D44,L$7+6&gt;=C44),1,0)</x:f>
        <x:v>0</x:v>
      </x:c>
      <x:c r="M44" s="18" t="n">
        <x:f>IF(AND(M$7&lt;=D44,M$7+6&gt;=C44),1,0)</x:f>
        <x:v>0</x:v>
      </x:c>
      <x:c r="N44" s="18" t="n">
        <x:f>IF(AND(N$7&lt;=D44,N$7+6&gt;=C44),1,0)</x:f>
        <x:v>0</x:v>
      </x:c>
      <x:c r="O44" s="18" t="n">
        <x:f>IF(AND(O$7&lt;=D44,O$7+6&gt;=C44),1,0)</x:f>
        <x:v>0</x:v>
      </x:c>
      <x:c r="P44" s="18" t="n">
        <x:f>IF(AND(P$7&lt;=D44,P$7+6&gt;=C44),1,0)</x:f>
        <x:v>0</x:v>
      </x:c>
      <x:c r="Q44" s="18" t="n">
        <x:f>IF(AND(Q$7&lt;=D44,Q$7+6&gt;=C44),1,0)</x:f>
        <x:v>1</x:v>
      </x:c>
      <x:c r="R44" s="18" t="n">
        <x:f>IF(AND(R$7&lt;=D44,R$7+6&gt;=C44),1,0)</x:f>
        <x:v>0</x:v>
      </x:c>
    </x:row>
    <x:row r="45" ht="23" customHeight="1">
      <x:c r="A45" s="13" t="str">
        <x:v>T-037</x:v>
      </x:c>
      <x:c r="B45" s="13" t="str">
        <x:v>فعالیت آزمایشی 37</x:v>
      </x:c>
      <x:c r="C45" s="46" t="n">
        <x:v>46345</x:v>
      </x:c>
      <x:c r="D45" s="22" t="n">
        <x:f>'داده‌ها'!F45</x:f>
        <x:v>46349</x:v>
      </x:c>
      <x:c r="E45" s="18" t="n">
        <x:f>IF(AND(E$7&lt;=D45,E$7+6&gt;=C45),1,0)</x:f>
        <x:v>0</x:v>
      </x:c>
      <x:c r="F45" s="18" t="n">
        <x:f>IF(AND(F$7&lt;=D45,F$7+6&gt;=C45),1,0)</x:f>
        <x:v>0</x:v>
      </x:c>
      <x:c r="G45" s="18" t="n">
        <x:f>IF(AND(G$7&lt;=D45,G$7+6&gt;=C45),1,0)</x:f>
        <x:v>0</x:v>
      </x:c>
      <x:c r="H45" s="18" t="n">
        <x:f>IF(AND(H$7&lt;=D45,H$7+6&gt;=C45),1,0)</x:f>
        <x:v>0</x:v>
      </x:c>
      <x:c r="I45" s="18" t="n">
        <x:f>IF(AND(I$7&lt;=D45,I$7+6&gt;=C45),1,0)</x:f>
        <x:v>0</x:v>
      </x:c>
      <x:c r="J45" s="18" t="n">
        <x:f>IF(AND(J$7&lt;=D45,J$7+6&gt;=C45),1,0)</x:f>
        <x:v>0</x:v>
      </x:c>
      <x:c r="K45" s="18" t="n">
        <x:f>IF(AND(K$7&lt;=D45,K$7+6&gt;=C45),1,0)</x:f>
        <x:v>0</x:v>
      </x:c>
      <x:c r="L45" s="18" t="n">
        <x:f>IF(AND(L$7&lt;=D45,L$7+6&gt;=C45),1,0)</x:f>
        <x:v>0</x:v>
      </x:c>
      <x:c r="M45" s="18" t="n">
        <x:f>IF(AND(M$7&lt;=D45,M$7+6&gt;=C45),1,0)</x:f>
        <x:v>0</x:v>
      </x:c>
      <x:c r="N45" s="18" t="n">
        <x:f>IF(AND(N$7&lt;=D45,N$7+6&gt;=C45),1,0)</x:f>
        <x:v>0</x:v>
      </x:c>
      <x:c r="O45" s="18" t="n">
        <x:f>IF(AND(O$7&lt;=D45,O$7+6&gt;=C45),1,0)</x:f>
        <x:v>0</x:v>
      </x:c>
      <x:c r="P45" s="18" t="n">
        <x:f>IF(AND(P$7&lt;=D45,P$7+6&gt;=C45),1,0)</x:f>
        <x:v>0</x:v>
      </x:c>
      <x:c r="Q45" s="18" t="n">
        <x:f>IF(AND(Q$7&lt;=D45,Q$7+6&gt;=C45),1,0)</x:f>
        <x:v>1</x:v>
      </x:c>
      <x:c r="R45" s="18" t="n">
        <x:f>IF(AND(R$7&lt;=D45,R$7+6&gt;=C45),1,0)</x:f>
        <x:v>1</x:v>
      </x:c>
    </x:row>
    <x:row r="46" ht="23" customHeight="1">
      <x:c r="A46" s="13" t="str">
        <x:v>T-038</x:v>
      </x:c>
      <x:c r="B46" s="13" t="str">
        <x:v>فعالیت آزمایشی 38</x:v>
      </x:c>
      <x:c r="C46" s="46" t="n">
        <x:v>46348</x:v>
      </x:c>
      <x:c r="D46" s="22" t="n">
        <x:f>'داده‌ها'!F46</x:f>
        <x:v>46351</x:v>
      </x:c>
      <x:c r="E46" s="18" t="n">
        <x:f>IF(AND(E$7&lt;=D46,E$7+6&gt;=C46),1,0)</x:f>
        <x:v>0</x:v>
      </x:c>
      <x:c r="F46" s="18" t="n">
        <x:f>IF(AND(F$7&lt;=D46,F$7+6&gt;=C46),1,0)</x:f>
        <x:v>0</x:v>
      </x:c>
      <x:c r="G46" s="18" t="n">
        <x:f>IF(AND(G$7&lt;=D46,G$7+6&gt;=C46),1,0)</x:f>
        <x:v>0</x:v>
      </x:c>
      <x:c r="H46" s="18" t="n">
        <x:f>IF(AND(H$7&lt;=D46,H$7+6&gt;=C46),1,0)</x:f>
        <x:v>0</x:v>
      </x:c>
      <x:c r="I46" s="18" t="n">
        <x:f>IF(AND(I$7&lt;=D46,I$7+6&gt;=C46),1,0)</x:f>
        <x:v>0</x:v>
      </x:c>
      <x:c r="J46" s="18" t="n">
        <x:f>IF(AND(J$7&lt;=D46,J$7+6&gt;=C46),1,0)</x:f>
        <x:v>0</x:v>
      </x:c>
      <x:c r="K46" s="18" t="n">
        <x:f>IF(AND(K$7&lt;=D46,K$7+6&gt;=C46),1,0)</x:f>
        <x:v>0</x:v>
      </x:c>
      <x:c r="L46" s="18" t="n">
        <x:f>IF(AND(L$7&lt;=D46,L$7+6&gt;=C46),1,0)</x:f>
        <x:v>0</x:v>
      </x:c>
      <x:c r="M46" s="18" t="n">
        <x:f>IF(AND(M$7&lt;=D46,M$7+6&gt;=C46),1,0)</x:f>
        <x:v>0</x:v>
      </x:c>
      <x:c r="N46" s="18" t="n">
        <x:f>IF(AND(N$7&lt;=D46,N$7+6&gt;=C46),1,0)</x:f>
        <x:v>0</x:v>
      </x:c>
      <x:c r="O46" s="18" t="n">
        <x:f>IF(AND(O$7&lt;=D46,O$7+6&gt;=C46),1,0)</x:f>
        <x:v>0</x:v>
      </x:c>
      <x:c r="P46" s="18" t="n">
        <x:f>IF(AND(P$7&lt;=D46,P$7+6&gt;=C46),1,0)</x:f>
        <x:v>0</x:v>
      </x:c>
      <x:c r="Q46" s="18" t="n">
        <x:f>IF(AND(Q$7&lt;=D46,Q$7+6&gt;=C46),1,0)</x:f>
        <x:v>1</x:v>
      </x:c>
      <x:c r="R46" s="18" t="n">
        <x:f>IF(AND(R$7&lt;=D46,R$7+6&gt;=C46),1,0)</x:f>
        <x:v>1</x:v>
      </x:c>
    </x:row>
    <x:row r="47" ht="23" customHeight="1">
      <x:c r="A47" s="13" t="str">
        <x:v>T-039</x:v>
      </x:c>
      <x:c r="B47" s="13" t="str">
        <x:v>فعالیت آزمایشی 39</x:v>
      </x:c>
      <x:c r="C47" s="46" t="n">
        <x:v>46351</x:v>
      </x:c>
      <x:c r="D47" s="22" t="n">
        <x:f>'داده‌ها'!F47</x:f>
        <x:v>46357</x:v>
      </x:c>
      <x:c r="E47" s="18" t="n">
        <x:f>IF(AND(E$7&lt;=D47,E$7+6&gt;=C47),1,0)</x:f>
        <x:v>0</x:v>
      </x:c>
      <x:c r="F47" s="18" t="n">
        <x:f>IF(AND(F$7&lt;=D47,F$7+6&gt;=C47),1,0)</x:f>
        <x:v>0</x:v>
      </x:c>
      <x:c r="G47" s="18" t="n">
        <x:f>IF(AND(G$7&lt;=D47,G$7+6&gt;=C47),1,0)</x:f>
        <x:v>0</x:v>
      </x:c>
      <x:c r="H47" s="18" t="n">
        <x:f>IF(AND(H$7&lt;=D47,H$7+6&gt;=C47),1,0)</x:f>
        <x:v>0</x:v>
      </x:c>
      <x:c r="I47" s="18" t="n">
        <x:f>IF(AND(I$7&lt;=D47,I$7+6&gt;=C47),1,0)</x:f>
        <x:v>0</x:v>
      </x:c>
      <x:c r="J47" s="18" t="n">
        <x:f>IF(AND(J$7&lt;=D47,J$7+6&gt;=C47),1,0)</x:f>
        <x:v>0</x:v>
      </x:c>
      <x:c r="K47" s="18" t="n">
        <x:f>IF(AND(K$7&lt;=D47,K$7+6&gt;=C47),1,0)</x:f>
        <x:v>0</x:v>
      </x:c>
      <x:c r="L47" s="18" t="n">
        <x:f>IF(AND(L$7&lt;=D47,L$7+6&gt;=C47),1,0)</x:f>
        <x:v>0</x:v>
      </x:c>
      <x:c r="M47" s="18" t="n">
        <x:f>IF(AND(M$7&lt;=D47,M$7+6&gt;=C47),1,0)</x:f>
        <x:v>0</x:v>
      </x:c>
      <x:c r="N47" s="18" t="n">
        <x:f>IF(AND(N$7&lt;=D47,N$7+6&gt;=C47),1,0)</x:f>
        <x:v>0</x:v>
      </x:c>
      <x:c r="O47" s="18" t="n">
        <x:f>IF(AND(O$7&lt;=D47,O$7+6&gt;=C47),1,0)</x:f>
        <x:v>0</x:v>
      </x:c>
      <x:c r="P47" s="18" t="n">
        <x:f>IF(AND(P$7&lt;=D47,P$7+6&gt;=C47),1,0)</x:f>
        <x:v>0</x:v>
      </x:c>
      <x:c r="Q47" s="18" t="n">
        <x:f>IF(AND(Q$7&lt;=D47,Q$7+6&gt;=C47),1,0)</x:f>
        <x:v>0</x:v>
      </x:c>
      <x:c r="R47" s="18" t="n">
        <x:f>IF(AND(R$7&lt;=D47,R$7+6&gt;=C47),1,0)</x:f>
        <x:v>1</x:v>
      </x:c>
    </x:row>
    <x:row r="48" ht="23" customHeight="1">
      <x:c r="A48" s="13" t="str">
        <x:v>T-040</x:v>
      </x:c>
      <x:c r="B48" s="13" t="str">
        <x:v>فعالیت آزمایشی 40</x:v>
      </x:c>
      <x:c r="C48" s="46" t="n">
        <x:v>46354</x:v>
      </x:c>
      <x:c r="D48" s="22" t="n">
        <x:f>'داده‌ها'!F48</x:f>
        <x:v>46360</x:v>
      </x:c>
      <x:c r="E48" s="18" t="n">
        <x:f>IF(AND(E$7&lt;=D48,E$7+6&gt;=C48),1,0)</x:f>
        <x:v>0</x:v>
      </x:c>
      <x:c r="F48" s="18" t="n">
        <x:f>IF(AND(F$7&lt;=D48,F$7+6&gt;=C48),1,0)</x:f>
        <x:v>0</x:v>
      </x:c>
      <x:c r="G48" s="18" t="n">
        <x:f>IF(AND(G$7&lt;=D48,G$7+6&gt;=C48),1,0)</x:f>
        <x:v>0</x:v>
      </x:c>
      <x:c r="H48" s="18" t="n">
        <x:f>IF(AND(H$7&lt;=D48,H$7+6&gt;=C48),1,0)</x:f>
        <x:v>0</x:v>
      </x:c>
      <x:c r="I48" s="18" t="n">
        <x:f>IF(AND(I$7&lt;=D48,I$7+6&gt;=C48),1,0)</x:f>
        <x:v>0</x:v>
      </x:c>
      <x:c r="J48" s="18" t="n">
        <x:f>IF(AND(J$7&lt;=D48,J$7+6&gt;=C48),1,0)</x:f>
        <x:v>0</x:v>
      </x:c>
      <x:c r="K48" s="18" t="n">
        <x:f>IF(AND(K$7&lt;=D48,K$7+6&gt;=C48),1,0)</x:f>
        <x:v>0</x:v>
      </x:c>
      <x:c r="L48" s="18" t="n">
        <x:f>IF(AND(L$7&lt;=D48,L$7+6&gt;=C48),1,0)</x:f>
        <x:v>0</x:v>
      </x:c>
      <x:c r="M48" s="18" t="n">
        <x:f>IF(AND(M$7&lt;=D48,M$7+6&gt;=C48),1,0)</x:f>
        <x:v>0</x:v>
      </x:c>
      <x:c r="N48" s="18" t="n">
        <x:f>IF(AND(N$7&lt;=D48,N$7+6&gt;=C48),1,0)</x:f>
        <x:v>0</x:v>
      </x:c>
      <x:c r="O48" s="18" t="n">
        <x:f>IF(AND(O$7&lt;=D48,O$7+6&gt;=C48),1,0)</x:f>
        <x:v>0</x:v>
      </x:c>
      <x:c r="P48" s="18" t="n">
        <x:f>IF(AND(P$7&lt;=D48,P$7+6&gt;=C48),1,0)</x:f>
        <x:v>0</x:v>
      </x:c>
      <x:c r="Q48" s="18" t="n">
        <x:f>IF(AND(Q$7&lt;=D48,Q$7+6&gt;=C48),1,0)</x:f>
        <x:v>0</x:v>
      </x:c>
      <x:c r="R48" s="18" t="n">
        <x:f>IF(AND(R$7&lt;=D48,R$7+6&gt;=C48),1,0)</x:f>
        <x:v>1</x:v>
      </x:c>
    </x:row>
  </x:sheetData>
  <x:mergeCells>
    <x:mergeCell ref="A1:V2"/>
    <x:mergeCell ref="A3:V3"/>
  </x:mergeCells>
  <x:conditionalFormatting sqref="E9:R48">
    <x:cfRule type="cellIs" dxfId="0" priority="1" operator="equal">
      <x:formula>1</x:formula>
    </x:cfRule>
  </x:conditionalFormatting>
  <x:pageMargins left="0.7" right="0.7" top="0.75" bottom="0.75" header="0.3" footer="0.3"/>
</x:worksheet>
</file>