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5a94b2e6f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داشبورد" sheetId="1" r:id="R547c56fdd8304709"/>
    <x:sheet xmlns:r="http://schemas.openxmlformats.org/officeDocument/2006/relationships" name="داده‌ها" sheetId="2" r:id="R08efee011c7b436c"/>
    <x:sheet xmlns:r="http://schemas.openxmlformats.org/officeDocument/2006/relationships" name="تحلیل" sheetId="3" r:id="R50efefd1c97c4eb0"/>
    <x:sheet xmlns:r="http://schemas.openxmlformats.org/officeDocument/2006/relationships" name="پارامترها" sheetId="4" r:id="R21dfcad701844ee1"/>
    <x:sheet xmlns:r="http://schemas.openxmlformats.org/officeDocument/2006/relationships" name="راهنما" sheetId="5" r:id="R5b85920220ea4d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;[Red](#,##0);–"/>
  </x:numFmts>
  <x:fonts count="10">
    <x:font>
      <x:sz val="11"/>
      <x:name val="Carlito"/>
    </x:font>
    <x:font>
      <x:b/>
      <x:sz val="10"/>
      <x:color rgb="FFFFFFFF"/>
      <x:name val="Tahoma"/>
    </x:font>
    <x:font>
      <x:sz val="9"/>
      <x:color rgb="FF1B3141"/>
      <x:name val="Tahoma"/>
    </x:font>
    <x:font>
      <x:b/>
      <x:sz val="19"/>
      <x:color rgb="FFFFFFFF"/>
      <x:name val="Tahoma"/>
    </x:font>
    <x:font>
      <x:b/>
      <x:sz val="11"/>
      <x:color rgb="FF1B3141"/>
      <x:name val="Tahoma"/>
    </x:font>
    <x:font>
      <x:b/>
      <x:sz val="10"/>
      <x:color rgb="FF1B3141"/>
      <x:name val="Tahoma"/>
    </x:font>
    <x:font>
      <x:b/>
      <x:sz val="17"/>
      <x:color rgb="FF007F80"/>
      <x:name val="Tahoma"/>
    </x:font>
    <x:font>
      <x:b/>
      <x:sz val="11"/>
      <x:color rgb="FFFFFFFF"/>
      <x:name val="Tahoma"/>
    </x:font>
    <x:font>
      <x:b/>
      <x:sz val="13"/>
      <x:color rgb="FFFFFFFF"/>
      <x:name val="Tahoma"/>
    </x:font>
    <x:font>
      <x:sz val="10"/>
      <x:color rgb="FF1B3141"/>
      <x:name val="Tahoma"/>
    </x:font>
  </x:fonts>
  <x:fills count="13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9F4FC"/>
      </x:patternFill>
    </x:fill>
    <x:fill>
      <x:patternFill patternType="solid">
        <x:fgColor rgb="FFDFF5F3"/>
      </x:patternFill>
    </x:fill>
    <x:fill>
      <x:patternFill patternType="solid">
        <x:fgColor rgb="FF007F80"/>
      </x:patternFill>
    </x:fill>
    <x:fill>
      <x:patternFill patternType="solid">
        <x:fgColor rgb="FFE2EFF2"/>
      </x:patternFill>
    </x:fill>
    <x:fill>
      <x:patternFill patternType="solid">
        <x:fgColor rgb="FFF5FAF8"/>
      </x:patternFill>
    </x:fill>
    <x:fill>
      <x:patternFill patternType="solid">
        <x:fgColor rgb="FFF5F8FB"/>
      </x:patternFill>
    </x:fill>
    <x:fill>
      <x:patternFill patternType="solid">
        <x:fgColor rgb="FFE5F0F4"/>
      </x:patternFill>
    </x:fill>
    <x:fill>
      <x:patternFill patternType="solid">
        <x:fgColor rgb="FFF5F8FB"/>
      </x:patternFill>
    </x:fill>
    <x:fill>
      <x:patternFill patternType="solid">
        <x:fgColor rgb="FFE8F4F4"/>
      </x:patternFill>
    </x:fill>
    <x:fill>
      <x:patternFill patternType="solid">
        <x:fgColor rgb="FF007F80"/>
      </x:patternFill>
    </x:fill>
  </x:fills>
  <x:borders count="2">
    <x:border/>
    <x:border/>
  </x:borders>
  <x:cellStyleXfs count="1">
    <x:xf numFmtId="0" fontId="0" fillId="0" borderId="0"/>
  </x:cellStyleXfs>
  <x:cellXfs count="11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200" fontId="2" fillId="4" borderId="0" xfId="0" applyNumberFormat="1" applyFont="1" applyFill="1" applyBorder="1" applyAlignment="1">
      <x:alignment vertical="center"/>
    </x:xf>
    <x:xf numFmtId="200" fontId="2" fillId="4" borderId="1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  <x:xf numFmtId="201" fontId="2" fillId="3" borderId="1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  <x:xf numFmtId="201" fontId="2" fillId="4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horizontal="center"/>
    </x:xf>
    <x:xf numFmtId="0" fontId="1" fillId="5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5" fillId="6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6" fillId="7" borderId="1" xfId="0" applyNumberFormat="1" applyFont="1" applyFill="1" applyBorder="1" applyAlignment="1">
      <x:alignment horizontal="center" vertical="center"/>
    </x:xf>
    <x:xf numFmtId="201" fontId="6" fillId="7" borderId="0" xfId="0" applyNumberFormat="1" applyFont="1" applyFill="1" applyBorder="1" applyAlignment="1">
      <x:alignment horizontal="center" vertical="center"/>
    </x:xf>
    <x:xf numFmtId="201" fontId="6" fillId="7" borderId="1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right"/>
    </x:xf>
    <x:xf numFmtId="0" fontId="7" fillId="2" borderId="0" xfId="0" applyNumberFormat="1" applyFont="1" applyFill="1" applyBorder="1" applyAlignment="1">
      <x:alignment horizontal="right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right"/>
    </x:xf>
    <x:xf numFmtId="0" fontId="7" fillId="2" borderId="1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/>
    </x:xf>
    <x:xf numFmtId="0" fontId="1" fillId="5" borderId="0" xfId="0" applyNumberFormat="1" applyFont="1" applyFill="1" applyBorder="1" applyAlignment="1">
      <x:alignment horizontal="right" vertical="center"/>
    </x:xf>
    <x:xf numFmtId="0" fontId="1" fillId="5" borderId="1" xfId="0" applyNumberFormat="1" applyFont="1" applyFill="1" applyBorder="1" applyAlignment="1">
      <x:alignment horizontal="right"/>
    </x:xf>
    <x:xf numFmtId="0" fontId="1" fillId="5" borderId="1" xfId="0" applyNumberFormat="1" applyFont="1" applyFill="1" applyBorder="1" applyAlignment="1">
      <x:alignment horizontal="right" vertical="center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2" fillId="8" borderId="1" xfId="0" applyNumberFormat="1" applyFont="1" applyFill="1" applyBorder="1"/>
    <x:xf numFmtId="0" fontId="2" fillId="8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horizontal="right"/>
    </x:xf>
    <x:xf numFmtId="0" fontId="8" fillId="5" borderId="0" xfId="0" applyNumberFormat="1" applyFont="1" applyFill="1" applyBorder="1" applyAlignment="1">
      <x:alignment horizontal="right" vertical="center"/>
    </x:xf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horizontal="right"/>
    </x:xf>
    <x:xf numFmtId="0" fontId="8" fillId="5" borderId="1" xfId="0" applyNumberFormat="1" applyFont="1" applyFill="1" applyBorder="1" applyAlignment="1">
      <x:alignment horizontal="right" vertical="center"/>
    </x:xf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0" xfId="0" applyNumberFormat="1" applyFont="1" applyFill="1" applyBorder="1" applyAlignment="1">
      <x:alignment horizontal="right"/>
    </x:xf>
    <x:xf numFmtId="0" fontId="4" fillId="9" borderId="0" xfId="0" applyNumberFormat="1" applyFont="1" applyFill="1" applyBorder="1" applyAlignment="1">
      <x:alignment horizontal="right" vertical="center"/>
    </x:xf>
    <x:xf numFmtId="0" fontId="0" fillId="9" borderId="1" xfId="0" applyNumberFormat="1" applyFont="1" applyFill="1" applyBorder="1"/>
    <x:xf numFmtId="0" fontId="4" fillId="9" borderId="1" xfId="0" applyNumberFormat="1" applyFont="1" applyFill="1" applyBorder="1"/>
    <x:xf numFmtId="0" fontId="4" fillId="9" borderId="1" xfId="0" applyNumberFormat="1" applyFont="1" applyFill="1" applyBorder="1" applyAlignment="1">
      <x:alignment horizontal="right"/>
    </x:xf>
    <x:xf numFmtId="0" fontId="4" fillId="9" borderId="1" xfId="0" applyNumberFormat="1" applyFont="1" applyFill="1" applyBorder="1" applyAlignment="1">
      <x:alignment horizontal="right" vertical="center"/>
    </x:xf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0" fontId="9" fillId="8" borderId="1" xfId="0" applyNumberFormat="1" applyFont="1" applyFill="1" applyBorder="1"/>
    <x:xf numFmtId="0" fontId="9" fillId="8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  <x:xf numFmtId="0" fontId="2" fillId="11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9" fillId="11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1" fillId="12" borderId="0" xfId="0" applyNumberFormat="1" applyFont="1" applyFill="1" applyBorder="1" applyAlignment="1">
      <x:alignment horizontal="right" vertical="center"/>
    </x:xf>
    <x:xf numFmtId="0" fontId="7" fillId="1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color rgb="FF9D2A1D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2b96b30904e41" /><Relationship Type="http://schemas.openxmlformats.org/officeDocument/2006/relationships/theme" Target="/xl/theme/theme1.xml" Id="Rf6e575b129aa4f66" /><Relationship Type="http://schemas.openxmlformats.org/officeDocument/2006/relationships/sharedStrings" Target="/xl/sharedStrings.xml" Id="R0844147dec3f42ec" /><Relationship Type="http://schemas.openxmlformats.org/officeDocument/2006/relationships/worksheet" Target="/xl/worksheets/sheet1.xml" Id="R547c56fdd8304709" /><Relationship Type="http://schemas.openxmlformats.org/officeDocument/2006/relationships/worksheet" Target="/xl/worksheets/sheet2.xml" Id="R08efee011c7b436c" /><Relationship Type="http://schemas.openxmlformats.org/officeDocument/2006/relationships/worksheet" Target="/xl/worksheets/sheet3.xml" Id="R50efefd1c97c4eb0" /><Relationship Type="http://schemas.openxmlformats.org/officeDocument/2006/relationships/worksheet" Target="/xl/worksheets/sheet4.xml" Id="R21dfcad701844ee1" /><Relationship Type="http://schemas.openxmlformats.org/officeDocument/2006/relationships/worksheet" Target="/xl/worksheets/sheet5.xml" Id="R5b85920220ea4df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a2eea7eea19485f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مانده واقعی</c:v>
          </c:tx>
          <c:cat>
            <c:strRef>
              <c:f>'تحلیل'!$A$9:$A$20</c:f>
              <c:strCache>
                <c:ptCount val="0"/>
              </c:strCache>
            </c:strRef>
          </c:cat>
          <c:val>
            <c:numRef>
              <c:f>'تحلیل'!$D$9:$D$20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مانده بودجه</c:v>
          </c:tx>
          <c:cat>
            <c:strRef>
              <c:f>'تحلیل'!$A$9:$A$20</c:f>
              <c:strCache>
                <c:ptCount val="0"/>
              </c:strCache>
            </c:strRef>
          </c:cat>
          <c:val>
            <c:numRef>
              <c:f>'تحلیل'!$E$9:$E$20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a2eea7eea19485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283c84bc4c64c1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28" t="str">
        <x:v>مدیریت بودجه و هزینه</x:v>
      </x:c>
      <x:c r="B1" s="28"/>
      <x:c r="C1" s="28"/>
      <x:c r="D1" s="28"/>
      <x:c r="E1" s="28"/>
      <x:c r="F1" s="28"/>
      <x:c r="G1" s="28"/>
      <x:c r="H1" s="28"/>
      <x:c r="I1" s="28"/>
      <x:c r="J1" s="28"/>
      <x:c r="K1" s="28"/>
      <x:c r="L1" s="28"/>
      <x:c r="M1" s="28"/>
      <x:c r="N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  <x:c r="I2" s="28"/>
      <x:c r="J2" s="28"/>
      <x:c r="K2" s="28"/>
      <x:c r="L2" s="28"/>
      <x:c r="M2" s="28"/>
      <x:c r="N2" s="28"/>
    </x:row>
    <x:row r="3" ht="25" customHeight="1">
      <x:c r="A3" s="35" t="str">
        <x:v>مدل بودجه کسب‌وکار ساختگی | داده‌ها برای ارزیابی فایل هستند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5"/>
      <x:c r="N3" s="35"/>
    </x:row>
    <x:row r="4" ht="25" customHeight="1"/>
    <x:row r="5" ht="31" customHeight="1">
      <x:c r="A5" s="47" t="str">
        <x:v>درآمد تحقق‌یافته</x:v>
      </x:c>
      <x:c r="B5" s="47"/>
      <x:c r="C5" s="47"/>
      <x:c r="D5" s="47" t="str">
        <x:v>هزینه تحقق‌یافته</x:v>
      </x:c>
      <x:c r="E5" s="47"/>
      <x:c r="F5" s="47"/>
      <x:c r="G5" s="47" t="str">
        <x:v>مانده عملیاتی</x:v>
      </x:c>
      <x:c r="H5" s="47"/>
      <x:c r="I5" s="47"/>
      <x:c r="J5" s="47" t="str">
        <x:v>انحراف مانده</x:v>
      </x:c>
      <x:c r="K5" s="47"/>
      <x:c r="L5" s="47"/>
    </x:row>
    <x:row r="6" ht="29" customHeight="1">
      <x:c r="A6" s="60" t="n">
        <x:f>SUM('تحلیل'!B9:B20)</x:f>
        <x:v>1587940000</x:v>
      </x:c>
      <x:c r="B6" s="55"/>
      <x:c r="C6" s="55"/>
      <x:c r="D6" s="60" t="n">
        <x:f>SUM('تحلیل'!C9:C20)</x:f>
        <x:v>1252740000</x:v>
      </x:c>
      <x:c r="E6" s="55"/>
      <x:c r="F6" s="55"/>
      <x:c r="G6" s="60" t="n">
        <x:f>SUM('تحلیل'!D9:D20)</x:f>
        <x:v>335200000</x:v>
      </x:c>
      <x:c r="H6" s="55"/>
      <x:c r="I6" s="55"/>
      <x:c r="J6" s="60" t="n">
        <x:f>SUM('تحلیل'!F9:F20)</x:f>
        <x:v>20630000</x:v>
      </x:c>
      <x:c r="K6" s="55"/>
      <x:c r="L6" s="55"/>
    </x:row>
    <x:row r="7" ht="29" customHeight="1">
      <x:c r="A7" s="55"/>
      <x:c r="B7" s="55"/>
      <x:c r="C7" s="55"/>
      <x:c r="D7" s="55"/>
      <x:c r="E7" s="55"/>
      <x:c r="F7" s="55"/>
      <x:c r="G7" s="55"/>
      <x:c r="H7" s="55"/>
      <x:c r="I7" s="55"/>
      <x:c r="J7" s="55"/>
      <x:c r="K7" s="55"/>
      <x:c r="L7" s="55"/>
    </x:row>
    <x:row r="8" ht="29" customHeight="1">
      <x:c r="A8" s="55"/>
      <x:c r="B8" s="55"/>
      <x:c r="C8" s="55"/>
      <x:c r="D8" s="55"/>
      <x:c r="E8" s="55"/>
      <x:c r="F8" s="55"/>
      <x:c r="G8" s="55"/>
      <x:c r="H8" s="55"/>
      <x:c r="I8" s="55"/>
      <x:c r="J8" s="55"/>
      <x:c r="K8" s="55"/>
      <x:c r="L8" s="55"/>
    </x:row>
    <x:row r="9" ht="25" customHeight="1"/>
    <x:row r="10" ht="31" customHeight="1">
      <x:c r="A10" s="64" t="str">
        <x:v>تحلیل تصویری | شاخص‌ها از داده‌های ورودی محاسبه می‌شوند</x:v>
      </x:c>
      <x:c r="B10" s="64"/>
      <x:c r="C10" s="64"/>
      <x:c r="D10" s="64"/>
      <x:c r="E10" s="64"/>
      <x:c r="F10" s="64"/>
      <x:c r="G10" s="64"/>
      <x:c r="H10" s="64"/>
      <x:c r="I10" s="64"/>
      <x:c r="J10" s="64"/>
      <x:c r="K10" s="64"/>
      <x:c r="L10" s="64"/>
      <x:c r="M10" s="64"/>
      <x:c r="N10" s="64"/>
    </x:row>
    <x:row r="11" ht="25" customHeight="1"/>
    <x:row r="12" ht="31" customHeight="1">
      <x:c r="J12" s="112" t="str">
        <x:v>نکات مدیریتی</x:v>
      </x:c>
      <x:c r="K12" s="112"/>
      <x:c r="L12" s="112"/>
      <x:c r="M12" s="112"/>
      <x:c r="N12" s="112"/>
    </x:row>
    <x:row r="13" ht="25" customHeight="1"/>
    <x:row r="14" ht="27" customHeight="1">
      <x:c r="J14" s="103" t="str">
        <x:v>● درآمد و هزینه برای تفسیر انحراف جدا شده‌اند.</x:v>
      </x:c>
      <x:c r="K14" s="103"/>
      <x:c r="L14" s="103"/>
      <x:c r="M14" s="103"/>
      <x:c r="N14" s="103"/>
    </x:row>
    <x:row r="15" ht="27" customHeight="1">
      <x:c r="J15" s="103"/>
      <x:c r="K15" s="103"/>
      <x:c r="L15" s="103"/>
      <x:c r="M15" s="103"/>
      <x:c r="N15" s="103"/>
    </x:row>
    <x:row r="16" ht="27" customHeight="1">
      <x:c r="J16" s="103"/>
      <x:c r="K16" s="103"/>
      <x:c r="L16" s="103"/>
      <x:c r="M16" s="103"/>
      <x:c r="N16" s="103"/>
    </x:row>
    <x:row r="17" ht="27" customHeight="1">
      <x:c r="J17" s="74"/>
      <x:c r="K17" s="74"/>
      <x:c r="L17" s="74"/>
      <x:c r="M17" s="74"/>
      <x:c r="N17" s="74"/>
    </x:row>
    <x:row r="18" ht="27" customHeight="1">
      <x:c r="J18" s="108" t="str">
        <x:v>● علامت انحراف مثبت نشان‌دهنده وضعیت مطلوب است.</x:v>
      </x:c>
      <x:c r="K18" s="108"/>
      <x:c r="L18" s="108"/>
      <x:c r="M18" s="108"/>
      <x:c r="N18" s="108"/>
    </x:row>
    <x:row r="19" ht="27" customHeight="1">
      <x:c r="J19" s="108"/>
      <x:c r="K19" s="108"/>
      <x:c r="L19" s="108"/>
      <x:c r="M19" s="108"/>
      <x:c r="N19" s="108"/>
    </x:row>
    <x:row r="20" ht="27" customHeight="1">
      <x:c r="J20" s="108"/>
      <x:c r="K20" s="108"/>
      <x:c r="L20" s="108"/>
      <x:c r="M20" s="108"/>
      <x:c r="N20" s="108"/>
    </x:row>
    <x:row r="21" ht="25" customHeight="1"/>
    <x:row r="22" ht="27" customHeight="1">
      <x:c r="J22" s="103" t="str">
        <x:v>● نتایج ماهانه از سرفصل‌های بودجه استخراج می‌شوند.</x:v>
      </x:c>
      <x:c r="K22" s="103"/>
      <x:c r="L22" s="103"/>
      <x:c r="M22" s="103"/>
      <x:c r="N22" s="103"/>
    </x:row>
    <x:row r="23" ht="27" customHeight="1">
      <x:c r="J23" s="103"/>
      <x:c r="K23" s="103"/>
      <x:c r="L23" s="103"/>
      <x:c r="M23" s="103"/>
      <x:c r="N23" s="103"/>
    </x:row>
    <x:row r="24" ht="27" customHeight="1">
      <x:c r="J24" s="103"/>
      <x:c r="K24" s="103"/>
      <x:c r="L24" s="103"/>
      <x:c r="M24" s="103"/>
      <x:c r="N24" s="103"/>
    </x:row>
    <x:row r="25" ht="25" customHeight="1"/>
    <x:row r="26" ht="27" customHeight="1">
      <x:c r="J26" s="108" t="str">
        <x:v>● این مدل جایگزین حسابرسی و تحلیل مالی کامل نیست.</x:v>
      </x:c>
      <x:c r="K26" s="108"/>
      <x:c r="L26" s="108"/>
      <x:c r="M26" s="108"/>
      <x:c r="N26" s="108"/>
    </x:row>
    <x:row r="27" ht="27" customHeight="1">
      <x:c r="J27" s="108"/>
      <x:c r="K27" s="108"/>
      <x:c r="L27" s="108"/>
      <x:c r="M27" s="108"/>
      <x:c r="N27" s="108"/>
    </x:row>
    <x:row r="28" ht="27" customHeight="1">
      <x:c r="J28" s="108"/>
      <x:c r="K28" s="108"/>
      <x:c r="L28" s="108"/>
      <x:c r="M28" s="108"/>
      <x:c r="N28" s="108"/>
    </x:row>
    <x:row r="29" ht="25" customHeight="1"/>
    <x:row r="30" ht="25" customHeight="1"/>
    <x:row r="31" ht="25" customHeight="1"/>
    <x:row r="32" ht="31" customHeight="1">
      <x:c r="A32" s="79" t="str">
        <x:v>نمونه مستقل آموزشی | داده‌ها فرضی هستند؛ این فایل سابقه اجرای سفارش کارفرما نیست.</x:v>
      </x:c>
      <x:c r="B32" s="79"/>
      <x:c r="C32" s="79"/>
      <x:c r="D32" s="79"/>
      <x:c r="E32" s="79"/>
      <x:c r="F32" s="79"/>
      <x:c r="G32" s="79"/>
      <x:c r="H32" s="79"/>
      <x:c r="I32" s="79"/>
      <x:c r="J32" s="79"/>
      <x:c r="K32" s="79"/>
      <x:c r="L32" s="79"/>
      <x:c r="M32" s="79"/>
      <x:c r="N32" s="79"/>
    </x:row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N2"/>
    <x:mergeCell ref="A3:N3"/>
    <x:mergeCell ref="A5:C5"/>
    <x:mergeCell ref="A6:C8"/>
    <x:mergeCell ref="D5:F5"/>
    <x:mergeCell ref="D6:F8"/>
    <x:mergeCell ref="G5:I5"/>
    <x:mergeCell ref="G6:I8"/>
    <x:mergeCell ref="J5:L5"/>
    <x:mergeCell ref="J6:L8"/>
    <x:mergeCell ref="A10:N10"/>
    <x:mergeCell ref="J12:N12"/>
    <x:mergeCell ref="A32:N32"/>
    <x:mergeCell ref="J14:N16"/>
    <x:mergeCell ref="J18:N20"/>
    <x:mergeCell ref="J22:N24"/>
    <x:mergeCell ref="J26:N28"/>
  </x:mergeCells>
  <x:pageMargins left="0.7" right="0.7" top="0.75" bottom="0.75" header="0.3" footer="0.3"/>
  <x:drawing xmlns:r="http://schemas.openxmlformats.org/officeDocument/2006/relationships" r:id="R9283c84bc4c64c1f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3" max="3" width="15" hidden="0" customWidth="1"/>
    <x:col min="8" max="8" width="15" hidden="0" customWidth="1"/>
    <x:col min="1" max="1" width="20" hidden="0" customWidth="1"/>
    <x:col min="2" max="2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</x:cols>
  <x:sheetData>
    <x:row r="1" ht="25" customHeight="1">
      <x:c r="A1" s="28" t="str">
        <x:v>۰۳ | مدیریت بودجه و انحراف</x:v>
      </x:c>
      <x:c r="B1" s="28"/>
      <x:c r="C1" s="28"/>
      <x:c r="D1" s="28"/>
      <x:c r="E1" s="28"/>
      <x:c r="F1" s="28"/>
      <x:c r="G1" s="28"/>
      <x:c r="H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</x:row>
    <x:row r="3" ht="25" customHeight="1">
      <x:c r="A3" s="35" t="str">
        <x:v>۱۲ ماه × ۸ سرفصل درآمد/هزینه | انحراف مثبت به‌معنای مطلوب</x:v>
      </x:c>
      <x:c r="B3" s="35"/>
      <x:c r="C3" s="35"/>
      <x:c r="D3" s="35"/>
      <x:c r="E3" s="35"/>
      <x:c r="F3" s="35"/>
      <x:c r="G3" s="35"/>
      <x:c r="H3" s="35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ماه</x:v>
      </x:c>
      <x:c r="B8" s="6" t="str">
        <x:v>نوع</x:v>
      </x:c>
      <x:c r="C8" s="6" t="str">
        <x:v>سرفصل</x:v>
      </x:c>
      <x:c r="D8" s="6" t="str">
        <x:v>بودجه مصوب</x:v>
      </x:c>
      <x:c r="E8" s="6" t="str">
        <x:v>عملکرد واقعی</x:v>
      </x:c>
      <x:c r="F8" s="6" t="str">
        <x:v>انحراف مطلوب</x:v>
      </x:c>
      <x:c r="G8" s="6" t="str">
        <x:v>انحراف نسبت به بودجه</x:v>
      </x:c>
      <x:c r="H8" s="6" t="str">
        <x:v>وضعیت</x:v>
      </x:c>
    </x:row>
    <x:row r="9" ht="25" customHeight="1">
      <x:c r="A9" s="16" t="n">
        <x:v>1</x:v>
      </x:c>
      <x:c r="B9" s="16" t="str">
        <x:v>درآمد</x:v>
      </x:c>
      <x:c r="C9" s="16" t="str">
        <x:v>فروش خدمات</x:v>
      </x:c>
      <x:c r="D9" s="22" t="n">
        <x:v>75330000</x:v>
      </x:c>
      <x:c r="E9" s="22" t="n">
        <x:v>75380000</x:v>
      </x:c>
      <x:c r="F9" s="24" t="n">
        <x:f>IF(B9="درآمد",E9-D9,D9-E9)</x:f>
        <x:v>50000</x:v>
      </x:c>
      <x:c r="G9" s="20" t="n">
        <x:f>IFERROR(F9/D9,0)</x:f>
        <x:v>0.0006637461834594451</x:v>
      </x:c>
      <x:c r="H9" s="18" t="str">
        <x:f>IF(F9&lt;0,"نامطلوب","مطلوب")</x:f>
        <x:v>مطلوب</x:v>
      </x:c>
    </x:row>
    <x:row r="10" ht="25" customHeight="1">
      <x:c r="A10" s="16" t="n">
        <x:v>1</x:v>
      </x:c>
      <x:c r="B10" s="16" t="str">
        <x:v>درآمد</x:v>
      </x:c>
      <x:c r="C10" s="16" t="str">
        <x:v>پشتیبانی</x:v>
      </x:c>
      <x:c r="D10" s="22" t="n">
        <x:v>41800000</x:v>
      </x:c>
      <x:c r="E10" s="22" t="n">
        <x:v>38080000</x:v>
      </x:c>
      <x:c r="F10" s="24" t="n">
        <x:f>IF(B10="درآمد",E10-D10,D10-E10)</x:f>
        <x:v>-3720000</x:v>
      </x:c>
      <x:c r="G10" s="20" t="n">
        <x:f>IFERROR(F10/D10,0)</x:f>
        <x:v>-0.08899521531100478</x:v>
      </x:c>
      <x:c r="H10" s="18" t="str">
        <x:f>IF(F10&lt;0,"نامطلوب","مطلوب")</x:f>
        <x:v>نامطلوب</x:v>
      </x:c>
    </x:row>
    <x:row r="11" ht="25" customHeight="1">
      <x:c r="A11" s="16" t="n">
        <x:v>1</x:v>
      </x:c>
      <x:c r="B11" s="16" t="str">
        <x:v>هزینه</x:v>
      </x:c>
      <x:c r="C11" s="16" t="str">
        <x:v>حقوق</x:v>
      </x:c>
      <x:c r="D11" s="22" t="n">
        <x:v>59330000</x:v>
      </x:c>
      <x:c r="E11" s="22" t="n">
        <x:v>53920000</x:v>
      </x:c>
      <x:c r="F11" s="24" t="n">
        <x:f>IF(B11="درآمد",E11-D11,D11-E11)</x:f>
        <x:v>5410000</x:v>
      </x:c>
      <x:c r="G11" s="20" t="n">
        <x:f>IFERROR(F11/D11,0)</x:f>
        <x:v>0.0911848980279791</x:v>
      </x:c>
      <x:c r="H11" s="18" t="str">
        <x:f>IF(F11&lt;0,"نامطلوب","مطلوب")</x:f>
        <x:v>مطلوب</x:v>
      </x:c>
    </x:row>
    <x:row r="12" ht="25" customHeight="1">
      <x:c r="A12" s="16" t="n">
        <x:v>1</x:v>
      </x:c>
      <x:c r="B12" s="16" t="str">
        <x:v>هزینه</x:v>
      </x:c>
      <x:c r="C12" s="16" t="str">
        <x:v>اجاره</x:v>
      </x:c>
      <x:c r="D12" s="22" t="n">
        <x:v>19580000</x:v>
      </x:c>
      <x:c r="E12" s="22" t="n">
        <x:v>17090000</x:v>
      </x:c>
      <x:c r="F12" s="24" t="n">
        <x:f>IF(B12="درآمد",E12-D12,D12-E12)</x:f>
        <x:v>2490000</x:v>
      </x:c>
      <x:c r="G12" s="20" t="n">
        <x:f>IFERROR(F12/D12,0)</x:f>
        <x:v>0.127170582226762</x:v>
      </x:c>
      <x:c r="H12" s="18" t="str">
        <x:f>IF(F12&lt;0,"نامطلوب","مطلوب")</x:f>
        <x:v>مطلوب</x:v>
      </x:c>
    </x:row>
    <x:row r="13" ht="25" customHeight="1">
      <x:c r="A13" s="16" t="n">
        <x:v>1</x:v>
      </x:c>
      <x:c r="B13" s="16" t="str">
        <x:v>هزینه</x:v>
      </x:c>
      <x:c r="C13" s="16" t="str">
        <x:v>تبلیغات</x:v>
      </x:c>
      <x:c r="D13" s="22" t="n">
        <x:v>10170000</x:v>
      </x:c>
      <x:c r="E13" s="22" t="n">
        <x:v>8560000</x:v>
      </x:c>
      <x:c r="F13" s="24" t="n">
        <x:f>IF(B13="درآمد",E13-D13,D13-E13)</x:f>
        <x:v>1610000</x:v>
      </x:c>
      <x:c r="G13" s="20" t="n">
        <x:f>IFERROR(F13/D13,0)</x:f>
        <x:v>0.1583087512291052</x:v>
      </x:c>
      <x:c r="H13" s="18" t="str">
        <x:f>IF(F13&lt;0,"نامطلوب","مطلوب")</x:f>
        <x:v>مطلوب</x:v>
      </x:c>
    </x:row>
    <x:row r="14" ht="25" customHeight="1">
      <x:c r="A14" s="16" t="n">
        <x:v>1</x:v>
      </x:c>
      <x:c r="B14" s="16" t="str">
        <x:v>هزینه</x:v>
      </x:c>
      <x:c r="C14" s="16" t="str">
        <x:v>زیرساخت</x:v>
      </x:c>
      <x:c r="D14" s="22" t="n">
        <x:v>6170000</x:v>
      </x:c>
      <x:c r="E14" s="22" t="n">
        <x:v>5390000</x:v>
      </x:c>
      <x:c r="F14" s="24" t="n">
        <x:f>IF(B14="درآمد",E14-D14,D14-E14)</x:f>
        <x:v>780000</x:v>
      </x:c>
      <x:c r="G14" s="20" t="n">
        <x:f>IFERROR(F14/D14,0)</x:f>
        <x:v>0.12641815235008103</x:v>
      </x:c>
      <x:c r="H14" s="18" t="str">
        <x:f>IF(F14&lt;0,"نامطلوب","مطلوب")</x:f>
        <x:v>مطلوب</x:v>
      </x:c>
    </x:row>
    <x:row r="15" ht="25" customHeight="1">
      <x:c r="A15" s="16" t="n">
        <x:v>1</x:v>
      </x:c>
      <x:c r="B15" s="16" t="str">
        <x:v>هزینه</x:v>
      </x:c>
      <x:c r="C15" s="16" t="str">
        <x:v>حمل و نقل</x:v>
      </x:c>
      <x:c r="D15" s="22" t="n">
        <x:v>4450000</x:v>
      </x:c>
      <x:c r="E15" s="22" t="n">
        <x:v>5050000</x:v>
      </x:c>
      <x:c r="F15" s="24" t="n">
        <x:f>IF(B15="درآمد",E15-D15,D15-E15)</x:f>
        <x:v>-600000</x:v>
      </x:c>
      <x:c r="G15" s="20" t="n">
        <x:f>IFERROR(F15/D15,0)</x:f>
        <x:v>-0.1348314606741573</x:v>
      </x:c>
      <x:c r="H15" s="18" t="str">
        <x:f>IF(F15&lt;0,"نامطلوب","مطلوب")</x:f>
        <x:v>نامطلوب</x:v>
      </x:c>
    </x:row>
    <x:row r="16" ht="25" customHeight="1">
      <x:c r="A16" s="16" t="n">
        <x:v>1</x:v>
      </x:c>
      <x:c r="B16" s="16" t="str">
        <x:v>هزینه</x:v>
      </x:c>
      <x:c r="C16" s="16" t="str">
        <x:v>سایر</x:v>
      </x:c>
      <x:c r="D16" s="22" t="n">
        <x:v>4010000</x:v>
      </x:c>
      <x:c r="E16" s="22" t="n">
        <x:v>3580000</x:v>
      </x:c>
      <x:c r="F16" s="24" t="n">
        <x:f>IF(B16="درآمد",E16-D16,D16-E16)</x:f>
        <x:v>430000</x:v>
      </x:c>
      <x:c r="G16" s="20" t="n">
        <x:f>IFERROR(F16/D16,0)</x:f>
        <x:v>0.10723192019950124</x:v>
      </x:c>
      <x:c r="H16" s="18" t="str">
        <x:f>IF(F16&lt;0,"نامطلوب","مطلوب")</x:f>
        <x:v>مطلوب</x:v>
      </x:c>
    </x:row>
    <x:row r="17" ht="25" customHeight="1">
      <x:c r="A17" s="16" t="n">
        <x:v>2</x:v>
      </x:c>
      <x:c r="B17" s="16" t="str">
        <x:v>درآمد</x:v>
      </x:c>
      <x:c r="C17" s="16" t="str">
        <x:v>فروش خدمات</x:v>
      </x:c>
      <x:c r="D17" s="22" t="n">
        <x:v>81440000</x:v>
      </x:c>
      <x:c r="E17" s="22" t="n">
        <x:v>87670000</x:v>
      </x:c>
      <x:c r="F17" s="24" t="n">
        <x:f>IF(B17="درآمد",E17-D17,D17-E17)</x:f>
        <x:v>6230000</x:v>
      </x:c>
      <x:c r="G17" s="20" t="n">
        <x:f>IFERROR(F17/D17,0)</x:f>
        <x:v>0.07649803536345776</x:v>
      </x:c>
      <x:c r="H17" s="18" t="str">
        <x:f>IF(F17&lt;0,"نامطلوب","مطلوب")</x:f>
        <x:v>مطلوب</x:v>
      </x:c>
    </x:row>
    <x:row r="18" ht="25" customHeight="1">
      <x:c r="A18" s="16" t="n">
        <x:v>2</x:v>
      </x:c>
      <x:c r="B18" s="16" t="str">
        <x:v>درآمد</x:v>
      </x:c>
      <x:c r="C18" s="16" t="str">
        <x:v>پشتیبانی</x:v>
      </x:c>
      <x:c r="D18" s="22" t="n">
        <x:v>45930000</x:v>
      </x:c>
      <x:c r="E18" s="22" t="n">
        <x:v>50410000</x:v>
      </x:c>
      <x:c r="F18" s="24" t="n">
        <x:f>IF(B18="درآمد",E18-D18,D18-E18)</x:f>
        <x:v>4480000</x:v>
      </x:c>
      <x:c r="G18" s="20" t="n">
        <x:f>IFERROR(F18/D18,0)</x:f>
        <x:v>0.09753973437840191</x:v>
      </x:c>
      <x:c r="H18" s="18" t="str">
        <x:f>IF(F18&lt;0,"نامطلوب","مطلوب")</x:f>
        <x:v>مطلوب</x:v>
      </x:c>
    </x:row>
    <x:row r="19" ht="25" customHeight="1">
      <x:c r="A19" s="16" t="n">
        <x:v>2</x:v>
      </x:c>
      <x:c r="B19" s="16" t="str">
        <x:v>هزینه</x:v>
      </x:c>
      <x:c r="C19" s="16" t="str">
        <x:v>حقوق</x:v>
      </x:c>
      <x:c r="D19" s="22" t="n">
        <x:v>54750000</x:v>
      </x:c>
      <x:c r="E19" s="22" t="n">
        <x:v>49830000</x:v>
      </x:c>
      <x:c r="F19" s="24" t="n">
        <x:f>IF(B19="درآمد",E19-D19,D19-E19)</x:f>
        <x:v>4920000</x:v>
      </x:c>
      <x:c r="G19" s="20" t="n">
        <x:f>IFERROR(F19/D19,0)</x:f>
        <x:v>0.08986301369863013</x:v>
      </x:c>
      <x:c r="H19" s="18" t="str">
        <x:f>IF(F19&lt;0,"نامطلوب","مطلوب")</x:f>
        <x:v>مطلوب</x:v>
      </x:c>
    </x:row>
    <x:row r="20" ht="25" customHeight="1">
      <x:c r="A20" s="16" t="n">
        <x:v>2</x:v>
      </x:c>
      <x:c r="B20" s="16" t="str">
        <x:v>هزینه</x:v>
      </x:c>
      <x:c r="C20" s="16" t="str">
        <x:v>اجاره</x:v>
      </x:c>
      <x:c r="D20" s="22" t="n">
        <x:v>19320000</x:v>
      </x:c>
      <x:c r="E20" s="22" t="n">
        <x:v>21250000</x:v>
      </x:c>
      <x:c r="F20" s="24" t="n">
        <x:f>IF(B20="درآمد",E20-D20,D20-E20)</x:f>
        <x:v>-1930000</x:v>
      </x:c>
      <x:c r="G20" s="20" t="n">
        <x:f>IFERROR(F20/D20,0)</x:f>
        <x:v>-0.09989648033126294</x:v>
      </x:c>
      <x:c r="H20" s="18" t="str">
        <x:f>IF(F20&lt;0,"نامطلوب","مطلوب")</x:f>
        <x:v>نامطلوب</x:v>
      </x:c>
    </x:row>
    <x:row r="21" ht="25" customHeight="1">
      <x:c r="A21" s="16" t="n">
        <x:v>2</x:v>
      </x:c>
      <x:c r="B21" s="16" t="str">
        <x:v>هزینه</x:v>
      </x:c>
      <x:c r="C21" s="16" t="str">
        <x:v>تبلیغات</x:v>
      </x:c>
      <x:c r="D21" s="22" t="n">
        <x:v>10890000</x:v>
      </x:c>
      <x:c r="E21" s="22" t="n">
        <x:v>12830000</x:v>
      </x:c>
      <x:c r="F21" s="24" t="n">
        <x:f>IF(B21="درآمد",E21-D21,D21-E21)</x:f>
        <x:v>-1940000</x:v>
      </x:c>
      <x:c r="G21" s="20" t="n">
        <x:f>IFERROR(F21/D21,0)</x:f>
        <x:v>-0.1781450872359963</x:v>
      </x:c>
      <x:c r="H21" s="18" t="str">
        <x:f>IF(F21&lt;0,"نامطلوب","مطلوب")</x:f>
        <x:v>نامطلوب</x:v>
      </x:c>
    </x:row>
    <x:row r="22" ht="25" customHeight="1">
      <x:c r="A22" s="16" t="n">
        <x:v>2</x:v>
      </x:c>
      <x:c r="B22" s="16" t="str">
        <x:v>هزینه</x:v>
      </x:c>
      <x:c r="C22" s="16" t="str">
        <x:v>زیرساخت</x:v>
      </x:c>
      <x:c r="D22" s="22" t="n">
        <x:v>6480000</x:v>
      </x:c>
      <x:c r="E22" s="22" t="n">
        <x:v>5430000</x:v>
      </x:c>
      <x:c r="F22" s="24" t="n">
        <x:f>IF(B22="درآمد",E22-D22,D22-E22)</x:f>
        <x:v>1050000</x:v>
      </x:c>
      <x:c r="G22" s="20" t="n">
        <x:f>IFERROR(F22/D22,0)</x:f>
        <x:v>0.16203703703703703</x:v>
      </x:c>
      <x:c r="H22" s="18" t="str">
        <x:f>IF(F22&lt;0,"نامطلوب","مطلوب")</x:f>
        <x:v>مطلوب</x:v>
      </x:c>
    </x:row>
    <x:row r="23" ht="25" customHeight="1">
      <x:c r="A23" s="16" t="n">
        <x:v>2</x:v>
      </x:c>
      <x:c r="B23" s="16" t="str">
        <x:v>هزینه</x:v>
      </x:c>
      <x:c r="C23" s="16" t="str">
        <x:v>حمل و نقل</x:v>
      </x:c>
      <x:c r="D23" s="22" t="n">
        <x:v>4580000</x:v>
      </x:c>
      <x:c r="E23" s="22" t="n">
        <x:v>4520000</x:v>
      </x:c>
      <x:c r="F23" s="24" t="n">
        <x:f>IF(B23="درآمد",E23-D23,D23-E23)</x:f>
        <x:v>60000</x:v>
      </x:c>
      <x:c r="G23" s="20" t="n">
        <x:f>IFERROR(F23/D23,0)</x:f>
        <x:v>0.013100436681222707</x:v>
      </x:c>
      <x:c r="H23" s="18" t="str">
        <x:f>IF(F23&lt;0,"نامطلوب","مطلوب")</x:f>
        <x:v>مطلوب</x:v>
      </x:c>
    </x:row>
    <x:row r="24" ht="25" customHeight="1">
      <x:c r="A24" s="16" t="n">
        <x:v>2</x:v>
      </x:c>
      <x:c r="B24" s="16" t="str">
        <x:v>هزینه</x:v>
      </x:c>
      <x:c r="C24" s="16" t="str">
        <x:v>سایر</x:v>
      </x:c>
      <x:c r="D24" s="22" t="n">
        <x:v>3840000</x:v>
      </x:c>
      <x:c r="E24" s="22" t="n">
        <x:v>3570000</x:v>
      </x:c>
      <x:c r="F24" s="24" t="n">
        <x:f>IF(B24="درآمد",E24-D24,D24-E24)</x:f>
        <x:v>270000</x:v>
      </x:c>
      <x:c r="G24" s="20" t="n">
        <x:f>IFERROR(F24/D24,0)</x:f>
        <x:v>0.0703125</x:v>
      </x:c>
      <x:c r="H24" s="18" t="str">
        <x:f>IF(F24&lt;0,"نامطلوب","مطلوب")</x:f>
        <x:v>مطلوب</x:v>
      </x:c>
    </x:row>
    <x:row r="25" ht="25" customHeight="1">
      <x:c r="A25" s="16" t="n">
        <x:v>3</x:v>
      </x:c>
      <x:c r="B25" s="16" t="str">
        <x:v>درآمد</x:v>
      </x:c>
      <x:c r="C25" s="16" t="str">
        <x:v>فروش خدمات</x:v>
      </x:c>
      <x:c r="D25" s="22" t="n">
        <x:v>86200000</x:v>
      </x:c>
      <x:c r="E25" s="22" t="n">
        <x:v>74400000</x:v>
      </x:c>
      <x:c r="F25" s="24" t="n">
        <x:f>IF(B25="درآمد",E25-D25,D25-E25)</x:f>
        <x:v>-11800000</x:v>
      </x:c>
      <x:c r="G25" s="20" t="n">
        <x:f>IFERROR(F25/D25,0)</x:f>
        <x:v>-0.1368909512761021</x:v>
      </x:c>
      <x:c r="H25" s="18" t="str">
        <x:f>IF(F25&lt;0,"نامطلوب","مطلوب")</x:f>
        <x:v>نامطلوب</x:v>
      </x:c>
    </x:row>
    <x:row r="26" ht="25" customHeight="1">
      <x:c r="A26" s="16" t="n">
        <x:v>3</x:v>
      </x:c>
      <x:c r="B26" s="16" t="str">
        <x:v>درآمد</x:v>
      </x:c>
      <x:c r="C26" s="16" t="str">
        <x:v>پشتیبانی</x:v>
      </x:c>
      <x:c r="D26" s="22" t="n">
        <x:v>42750000</x:v>
      </x:c>
      <x:c r="E26" s="22" t="n">
        <x:v>45650000</x:v>
      </x:c>
      <x:c r="F26" s="24" t="n">
        <x:f>IF(B26="درآمد",E26-D26,D26-E26)</x:f>
        <x:v>2900000</x:v>
      </x:c>
      <x:c r="G26" s="20" t="n">
        <x:f>IFERROR(F26/D26,0)</x:f>
        <x:v>0.06783625730994151</x:v>
      </x:c>
      <x:c r="H26" s="18" t="str">
        <x:f>IF(F26&lt;0,"نامطلوب","مطلوب")</x:f>
        <x:v>مطلوب</x:v>
      </x:c>
    </x:row>
    <x:row r="27" ht="25" customHeight="1">
      <x:c r="A27" s="16" t="n">
        <x:v>3</x:v>
      </x:c>
      <x:c r="B27" s="16" t="str">
        <x:v>هزینه</x:v>
      </x:c>
      <x:c r="C27" s="16" t="str">
        <x:v>حقوق</x:v>
      </x:c>
      <x:c r="D27" s="22" t="n">
        <x:v>59420000</x:v>
      </x:c>
      <x:c r="E27" s="22" t="n">
        <x:v>55700000</x:v>
      </x:c>
      <x:c r="F27" s="24" t="n">
        <x:f>IF(B27="درآمد",E27-D27,D27-E27)</x:f>
        <x:v>3720000</x:v>
      </x:c>
      <x:c r="G27" s="20" t="n">
        <x:f>IFERROR(F27/D27,0)</x:f>
        <x:v>0.06260518343991922</x:v>
      </x:c>
      <x:c r="H27" s="18" t="str">
        <x:f>IF(F27&lt;0,"نامطلوب","مطلوب")</x:f>
        <x:v>مطلوب</x:v>
      </x:c>
    </x:row>
    <x:row r="28" ht="25" customHeight="1">
      <x:c r="A28" s="16" t="n">
        <x:v>3</x:v>
      </x:c>
      <x:c r="B28" s="16" t="str">
        <x:v>هزینه</x:v>
      </x:c>
      <x:c r="C28" s="16" t="str">
        <x:v>اجاره</x:v>
      </x:c>
      <x:c r="D28" s="22" t="n">
        <x:v>18320000</x:v>
      </x:c>
      <x:c r="E28" s="22" t="n">
        <x:v>16690000</x:v>
      </x:c>
      <x:c r="F28" s="24" t="n">
        <x:f>IF(B28="درآمد",E28-D28,D28-E28)</x:f>
        <x:v>1630000</x:v>
      </x:c>
      <x:c r="G28" s="20" t="n">
        <x:f>IFERROR(F28/D28,0)</x:f>
        <x:v>0.08897379912663755</x:v>
      </x:c>
      <x:c r="H28" s="18" t="str">
        <x:f>IF(F28&lt;0,"نامطلوب","مطلوب")</x:f>
        <x:v>مطلوب</x:v>
      </x:c>
    </x:row>
    <x:row r="29" ht="25" customHeight="1">
      <x:c r="A29" s="16" t="n">
        <x:v>3</x:v>
      </x:c>
      <x:c r="B29" s="16" t="str">
        <x:v>هزینه</x:v>
      </x:c>
      <x:c r="C29" s="16" t="str">
        <x:v>تبلیغات</x:v>
      </x:c>
      <x:c r="D29" s="22" t="n">
        <x:v>11510000</x:v>
      </x:c>
      <x:c r="E29" s="22" t="n">
        <x:v>13440000</x:v>
      </x:c>
      <x:c r="F29" s="24" t="n">
        <x:f>IF(B29="درآمد",E29-D29,D29-E29)</x:f>
        <x:v>-1930000</x:v>
      </x:c>
      <x:c r="G29" s="20" t="n">
        <x:f>IFERROR(F29/D29,0)</x:f>
        <x:v>-0.1676802780191138</x:v>
      </x:c>
      <x:c r="H29" s="18" t="str">
        <x:f>IF(F29&lt;0,"نامطلوب","مطلوب")</x:f>
        <x:v>نامطلوب</x:v>
      </x:c>
    </x:row>
    <x:row r="30" ht="25" customHeight="1">
      <x:c r="A30" s="16" t="n">
        <x:v>3</x:v>
      </x:c>
      <x:c r="B30" s="16" t="str">
        <x:v>هزینه</x:v>
      </x:c>
      <x:c r="C30" s="16" t="str">
        <x:v>زیرساخت</x:v>
      </x:c>
      <x:c r="D30" s="22" t="n">
        <x:v>6310000</x:v>
      </x:c>
      <x:c r="E30" s="22" t="n">
        <x:v>6840000</x:v>
      </x:c>
      <x:c r="F30" s="24" t="n">
        <x:f>IF(B30="درآمد",E30-D30,D30-E30)</x:f>
        <x:v>-530000</x:v>
      </x:c>
      <x:c r="G30" s="20" t="n">
        <x:f>IFERROR(F30/D30,0)</x:f>
        <x:v>-0.08399366085578447</x:v>
      </x:c>
      <x:c r="H30" s="18" t="str">
        <x:f>IF(F30&lt;0,"نامطلوب","مطلوب")</x:f>
        <x:v>نامطلوب</x:v>
      </x:c>
    </x:row>
    <x:row r="31" ht="25" customHeight="1">
      <x:c r="A31" s="16" t="n">
        <x:v>3</x:v>
      </x:c>
      <x:c r="B31" s="16" t="str">
        <x:v>هزینه</x:v>
      </x:c>
      <x:c r="C31" s="16" t="str">
        <x:v>حمل و نقل</x:v>
      </x:c>
      <x:c r="D31" s="22" t="n">
        <x:v>4820000</x:v>
      </x:c>
      <x:c r="E31" s="22" t="n">
        <x:v>4600000</x:v>
      </x:c>
      <x:c r="F31" s="24" t="n">
        <x:f>IF(B31="درآمد",E31-D31,D31-E31)</x:f>
        <x:v>220000</x:v>
      </x:c>
      <x:c r="G31" s="20" t="n">
        <x:f>IFERROR(F31/D31,0)</x:f>
        <x:v>0.04564315352697095</x:v>
      </x:c>
      <x:c r="H31" s="18" t="str">
        <x:f>IF(F31&lt;0,"نامطلوب","مطلوب")</x:f>
        <x:v>مطلوب</x:v>
      </x:c>
    </x:row>
    <x:row r="32" ht="25" customHeight="1">
      <x:c r="A32" s="16" t="n">
        <x:v>3</x:v>
      </x:c>
      <x:c r="B32" s="16" t="str">
        <x:v>هزینه</x:v>
      </x:c>
      <x:c r="C32" s="16" t="str">
        <x:v>سایر</x:v>
      </x:c>
      <x:c r="D32" s="22" t="n">
        <x:v>3920000</x:v>
      </x:c>
      <x:c r="E32" s="22" t="n">
        <x:v>3640000</x:v>
      </x:c>
      <x:c r="F32" s="24" t="n">
        <x:f>IF(B32="درآمد",E32-D32,D32-E32)</x:f>
        <x:v>280000</x:v>
      </x:c>
      <x:c r="G32" s="20" t="n">
        <x:f>IFERROR(F32/D32,0)</x:f>
        <x:v>0.07142857142857142</x:v>
      </x:c>
      <x:c r="H32" s="18" t="str">
        <x:f>IF(F32&lt;0,"نامطلوب","مطلوب")</x:f>
        <x:v>مطلوب</x:v>
      </x:c>
    </x:row>
    <x:row r="33" ht="25" customHeight="1">
      <x:c r="A33" s="16" t="n">
        <x:v>4</x:v>
      </x:c>
      <x:c r="B33" s="16" t="str">
        <x:v>درآمد</x:v>
      </x:c>
      <x:c r="C33" s="16" t="str">
        <x:v>فروش خدمات</x:v>
      </x:c>
      <x:c r="D33" s="22" t="n">
        <x:v>80690000</x:v>
      </x:c>
      <x:c r="E33" s="22" t="n">
        <x:v>75730000</x:v>
      </x:c>
      <x:c r="F33" s="24" t="n">
        <x:f>IF(B33="درآمد",E33-D33,D33-E33)</x:f>
        <x:v>-4960000</x:v>
      </x:c>
      <x:c r="G33" s="20" t="n">
        <x:f>IFERROR(F33/D33,0)</x:f>
        <x:v>-0.06146982277853513</x:v>
      </x:c>
      <x:c r="H33" s="18" t="str">
        <x:f>IF(F33&lt;0,"نامطلوب","مطلوب")</x:f>
        <x:v>نامطلوب</x:v>
      </x:c>
    </x:row>
    <x:row r="34" ht="25" customHeight="1">
      <x:c r="A34" s="16" t="n">
        <x:v>4</x:v>
      </x:c>
      <x:c r="B34" s="16" t="str">
        <x:v>درآمد</x:v>
      </x:c>
      <x:c r="C34" s="16" t="str">
        <x:v>پشتیبانی</x:v>
      </x:c>
      <x:c r="D34" s="22" t="n">
        <x:v>42200000</x:v>
      </x:c>
      <x:c r="E34" s="22" t="n">
        <x:v>37540000</x:v>
      </x:c>
      <x:c r="F34" s="24" t="n">
        <x:f>IF(B34="درآمد",E34-D34,D34-E34)</x:f>
        <x:v>-4660000</x:v>
      </x:c>
      <x:c r="G34" s="20" t="n">
        <x:f>IFERROR(F34/D34,0)</x:f>
        <x:v>-0.11042654028436019</x:v>
      </x:c>
      <x:c r="H34" s="18" t="str">
        <x:f>IF(F34&lt;0,"نامطلوب","مطلوب")</x:f>
        <x:v>نامطلوب</x:v>
      </x:c>
    </x:row>
    <x:row r="35" ht="25" customHeight="1">
      <x:c r="A35" s="16" t="n">
        <x:v>4</x:v>
      </x:c>
      <x:c r="B35" s="16" t="str">
        <x:v>هزینه</x:v>
      </x:c>
      <x:c r="C35" s="16" t="str">
        <x:v>حقوق</x:v>
      </x:c>
      <x:c r="D35" s="22" t="n">
        <x:v>54780000</x:v>
      </x:c>
      <x:c r="E35" s="22" t="n">
        <x:v>59020000</x:v>
      </x:c>
      <x:c r="F35" s="24" t="n">
        <x:f>IF(B35="درآمد",E35-D35,D35-E35)</x:f>
        <x:v>-4240000</x:v>
      </x:c>
      <x:c r="G35" s="20" t="n">
        <x:f>IFERROR(F35/D35,0)</x:f>
        <x:v>-0.07740051113545089</x:v>
      </x:c>
      <x:c r="H35" s="18" t="str">
        <x:f>IF(F35&lt;0,"نامطلوب","مطلوب")</x:f>
        <x:v>نامطلوب</x:v>
      </x:c>
    </x:row>
    <x:row r="36" ht="25" customHeight="1">
      <x:c r="A36" s="16" t="n">
        <x:v>4</x:v>
      </x:c>
      <x:c r="B36" s="16" t="str">
        <x:v>هزینه</x:v>
      </x:c>
      <x:c r="C36" s="16" t="str">
        <x:v>اجاره</x:v>
      </x:c>
      <x:c r="D36" s="22" t="n">
        <x:v>20270000</x:v>
      </x:c>
      <x:c r="E36" s="22" t="n">
        <x:v>19980000</x:v>
      </x:c>
      <x:c r="F36" s="24" t="n">
        <x:f>IF(B36="درآمد",E36-D36,D36-E36)</x:f>
        <x:v>290000</x:v>
      </x:c>
      <x:c r="G36" s="20" t="n">
        <x:f>IFERROR(F36/D36,0)</x:f>
        <x:v>0.014306857424765663</x:v>
      </x:c>
      <x:c r="H36" s="18" t="str">
        <x:f>IF(F36&lt;0,"نامطلوب","مطلوب")</x:f>
        <x:v>مطلوب</x:v>
      </x:c>
    </x:row>
    <x:row r="37" ht="25" customHeight="1">
      <x:c r="A37" s="16" t="n">
        <x:v>4</x:v>
      </x:c>
      <x:c r="B37" s="16" t="str">
        <x:v>هزینه</x:v>
      </x:c>
      <x:c r="C37" s="16" t="str">
        <x:v>تبلیغات</x:v>
      </x:c>
      <x:c r="D37" s="22" t="n">
        <x:v>11860000</x:v>
      </x:c>
      <x:c r="E37" s="22" t="n">
        <x:v>12560000</x:v>
      </x:c>
      <x:c r="F37" s="24" t="n">
        <x:f>IF(B37="درآمد",E37-D37,D37-E37)</x:f>
        <x:v>-700000</x:v>
      </x:c>
      <x:c r="G37" s="20" t="n">
        <x:f>IFERROR(F37/D37,0)</x:f>
        <x:v>-0.05902192242833052</x:v>
      </x:c>
      <x:c r="H37" s="18" t="str">
        <x:f>IF(F37&lt;0,"نامطلوب","مطلوب")</x:f>
        <x:v>نامطلوب</x:v>
      </x:c>
    </x:row>
    <x:row r="38" ht="25" customHeight="1">
      <x:c r="A38" s="16" t="n">
        <x:v>4</x:v>
      </x:c>
      <x:c r="B38" s="16" t="str">
        <x:v>هزینه</x:v>
      </x:c>
      <x:c r="C38" s="16" t="str">
        <x:v>زیرساخت</x:v>
      </x:c>
      <x:c r="D38" s="22" t="n">
        <x:v>6630000</x:v>
      </x:c>
      <x:c r="E38" s="22" t="n">
        <x:v>7310000</x:v>
      </x:c>
      <x:c r="F38" s="24" t="n">
        <x:f>IF(B38="درآمد",E38-D38,D38-E38)</x:f>
        <x:v>-680000</x:v>
      </x:c>
      <x:c r="G38" s="20" t="n">
        <x:f>IFERROR(F38/D38,0)</x:f>
        <x:v>-0.10256410256410256</x:v>
      </x:c>
      <x:c r="H38" s="18" t="str">
        <x:f>IF(F38&lt;0,"نامطلوب","مطلوب")</x:f>
        <x:v>نامطلوب</x:v>
      </x:c>
    </x:row>
    <x:row r="39" ht="25" customHeight="1">
      <x:c r="A39" s="16" t="n">
        <x:v>4</x:v>
      </x:c>
      <x:c r="B39" s="16" t="str">
        <x:v>هزینه</x:v>
      </x:c>
      <x:c r="C39" s="16" t="str">
        <x:v>حمل و نقل</x:v>
      </x:c>
      <x:c r="D39" s="22" t="n">
        <x:v>5280000</x:v>
      </x:c>
      <x:c r="E39" s="22" t="n">
        <x:v>6240000</x:v>
      </x:c>
      <x:c r="F39" s="24" t="n">
        <x:f>IF(B39="درآمد",E39-D39,D39-E39)</x:f>
        <x:v>-960000</x:v>
      </x:c>
      <x:c r="G39" s="20" t="n">
        <x:f>IFERROR(F39/D39,0)</x:f>
        <x:v>-0.18181818181818182</x:v>
      </x:c>
      <x:c r="H39" s="18" t="str">
        <x:f>IF(F39&lt;0,"نامطلوب","مطلوب")</x:f>
        <x:v>نامطلوب</x:v>
      </x:c>
    </x:row>
    <x:row r="40" ht="25" customHeight="1">
      <x:c r="A40" s="16" t="n">
        <x:v>4</x:v>
      </x:c>
      <x:c r="B40" s="16" t="str">
        <x:v>هزینه</x:v>
      </x:c>
      <x:c r="C40" s="16" t="str">
        <x:v>سایر</x:v>
      </x:c>
      <x:c r="D40" s="22" t="n">
        <x:v>4220000</x:v>
      </x:c>
      <x:c r="E40" s="22" t="n">
        <x:v>4580000</x:v>
      </x:c>
      <x:c r="F40" s="24" t="n">
        <x:f>IF(B40="درآمد",E40-D40,D40-E40)</x:f>
        <x:v>-360000</x:v>
      </x:c>
      <x:c r="G40" s="20" t="n">
        <x:f>IFERROR(F40/D40,0)</x:f>
        <x:v>-0.08530805687203792</x:v>
      </x:c>
      <x:c r="H40" s="18" t="str">
        <x:f>IF(F40&lt;0,"نامطلوب","مطلوب")</x:f>
        <x:v>نامطلوب</x:v>
      </x:c>
    </x:row>
    <x:row r="41" ht="23" customHeight="1">
      <x:c r="A41" s="16" t="n">
        <x:v>5</x:v>
      </x:c>
      <x:c r="B41" s="16" t="str">
        <x:v>درآمد</x:v>
      </x:c>
      <x:c r="C41" s="16" t="str">
        <x:v>فروش خدمات</x:v>
      </x:c>
      <x:c r="D41" s="22" t="n">
        <x:v>90830000</x:v>
      </x:c>
      <x:c r="E41" s="22" t="n">
        <x:v>84590000</x:v>
      </x:c>
      <x:c r="F41" s="24" t="n">
        <x:f>IF(B41="درآمد",E41-D41,D41-E41)</x:f>
        <x:v>-6240000</x:v>
      </x:c>
      <x:c r="G41" s="20" t="n">
        <x:f>IFERROR(F41/D41,0)</x:f>
        <x:v>-0.068699768798855</x:v>
      </x:c>
      <x:c r="H41" s="18" t="str">
        <x:f>IF(F41&lt;0,"نامطلوب","مطلوب")</x:f>
        <x:v>نامطلوب</x:v>
      </x:c>
    </x:row>
    <x:row r="42" ht="23" customHeight="1">
      <x:c r="A42" s="16" t="n">
        <x:v>5</x:v>
      </x:c>
      <x:c r="B42" s="16" t="str">
        <x:v>درآمد</x:v>
      </x:c>
      <x:c r="C42" s="16" t="str">
        <x:v>پشتیبانی</x:v>
      </x:c>
      <x:c r="D42" s="22" t="n">
        <x:v>46300000</x:v>
      </x:c>
      <x:c r="E42" s="22" t="n">
        <x:v>41150000</x:v>
      </x:c>
      <x:c r="F42" s="24" t="n">
        <x:f>IF(B42="درآمد",E42-D42,D42-E42)</x:f>
        <x:v>-5150000</x:v>
      </x:c>
      <x:c r="G42" s="20" t="n">
        <x:f>IFERROR(F42/D42,0)</x:f>
        <x:v>-0.11123110151187905</x:v>
      </x:c>
      <x:c r="H42" s="18" t="str">
        <x:f>IF(F42&lt;0,"نامطلوب","مطلوب")</x:f>
        <x:v>نامطلوب</x:v>
      </x:c>
    </x:row>
    <x:row r="43" ht="23" customHeight="1">
      <x:c r="A43" s="16" t="n">
        <x:v>5</x:v>
      </x:c>
      <x:c r="B43" s="16" t="str">
        <x:v>هزینه</x:v>
      </x:c>
      <x:c r="C43" s="16" t="str">
        <x:v>حقوق</x:v>
      </x:c>
      <x:c r="D43" s="22" t="n">
        <x:v>53430000</x:v>
      </x:c>
      <x:c r="E43" s="22" t="n">
        <x:v>45130000</x:v>
      </x:c>
      <x:c r="F43" s="24" t="n">
        <x:f>IF(B43="درآمد",E43-D43,D43-E43)</x:f>
        <x:v>8300000</x:v>
      </x:c>
      <x:c r="G43" s="20" t="n">
        <x:f>IFERROR(F43/D43,0)</x:f>
        <x:v>0.15534344001497286</x:v>
      </x:c>
      <x:c r="H43" s="18" t="str">
        <x:f>IF(F43&lt;0,"نامطلوب","مطلوب")</x:f>
        <x:v>مطلوب</x:v>
      </x:c>
    </x:row>
    <x:row r="44" ht="23" customHeight="1">
      <x:c r="A44" s="16" t="n">
        <x:v>5</x:v>
      </x:c>
      <x:c r="B44" s="16" t="str">
        <x:v>هزینه</x:v>
      </x:c>
      <x:c r="C44" s="16" t="str">
        <x:v>اجاره</x:v>
      </x:c>
      <x:c r="D44" s="22" t="n">
        <x:v>21340000</x:v>
      </x:c>
      <x:c r="E44" s="22" t="n">
        <x:v>20610000</x:v>
      </x:c>
      <x:c r="F44" s="24" t="n">
        <x:f>IF(B44="درآمد",E44-D44,D44-E44)</x:f>
        <x:v>730000</x:v>
      </x:c>
      <x:c r="G44" s="20" t="n">
        <x:f>IFERROR(F44/D44,0)</x:f>
        <x:v>0.03420805998125586</x:v>
      </x:c>
      <x:c r="H44" s="18" t="str">
        <x:f>IF(F44&lt;0,"نامطلوب","مطلوب")</x:f>
        <x:v>مطلوب</x:v>
      </x:c>
    </x:row>
    <x:row r="45" ht="23" customHeight="1">
      <x:c r="A45" s="16" t="n">
        <x:v>5</x:v>
      </x:c>
      <x:c r="B45" s="16" t="str">
        <x:v>هزینه</x:v>
      </x:c>
      <x:c r="C45" s="16" t="str">
        <x:v>تبلیغات</x:v>
      </x:c>
      <x:c r="D45" s="22" t="n">
        <x:v>12530000</x:v>
      </x:c>
      <x:c r="E45" s="22" t="n">
        <x:v>13960000</x:v>
      </x:c>
      <x:c r="F45" s="24" t="n">
        <x:f>IF(B45="درآمد",E45-D45,D45-E45)</x:f>
        <x:v>-1430000</x:v>
      </x:c>
      <x:c r="G45" s="20" t="n">
        <x:f>IFERROR(F45/D45,0)</x:f>
        <x:v>-0.11412609736632083</x:v>
      </x:c>
      <x:c r="H45" s="18" t="str">
        <x:f>IF(F45&lt;0,"نامطلوب","مطلوب")</x:f>
        <x:v>نامطلوب</x:v>
      </x:c>
    </x:row>
    <x:row r="46" ht="23" customHeight="1">
      <x:c r="A46" s="16" t="n">
        <x:v>5</x:v>
      </x:c>
      <x:c r="B46" s="16" t="str">
        <x:v>هزینه</x:v>
      </x:c>
      <x:c r="C46" s="16" t="str">
        <x:v>زیرساخت</x:v>
      </x:c>
      <x:c r="D46" s="22" t="n">
        <x:v>6610000</x:v>
      </x:c>
      <x:c r="E46" s="22" t="n">
        <x:v>5770000</x:v>
      </x:c>
      <x:c r="F46" s="24" t="n">
        <x:f>IF(B46="درآمد",E46-D46,D46-E46)</x:f>
        <x:v>840000</x:v>
      </x:c>
      <x:c r="G46" s="20" t="n">
        <x:f>IFERROR(F46/D46,0)</x:f>
        <x:v>0.12708018154311648</x:v>
      </x:c>
      <x:c r="H46" s="18" t="str">
        <x:f>IF(F46&lt;0,"نامطلوب","مطلوب")</x:f>
        <x:v>مطلوب</x:v>
      </x:c>
    </x:row>
    <x:row r="47" ht="23" customHeight="1">
      <x:c r="A47" s="16" t="n">
        <x:v>5</x:v>
      </x:c>
      <x:c r="B47" s="16" t="str">
        <x:v>هزینه</x:v>
      </x:c>
      <x:c r="C47" s="16" t="str">
        <x:v>حمل و نقل</x:v>
      </x:c>
      <x:c r="D47" s="22" t="n">
        <x:v>4690000</x:v>
      </x:c>
      <x:c r="E47" s="22" t="n">
        <x:v>4440000</x:v>
      </x:c>
      <x:c r="F47" s="24" t="n">
        <x:f>IF(B47="درآمد",E47-D47,D47-E47)</x:f>
        <x:v>250000</x:v>
      </x:c>
      <x:c r="G47" s="20" t="n">
        <x:f>IFERROR(F47/D47,0)</x:f>
        <x:v>0.053304904051172705</x:v>
      </x:c>
      <x:c r="H47" s="18" t="str">
        <x:f>IF(F47&lt;0,"نامطلوب","مطلوب")</x:f>
        <x:v>مطلوب</x:v>
      </x:c>
    </x:row>
    <x:row r="48" ht="23" customHeight="1">
      <x:c r="A48" s="16" t="n">
        <x:v>5</x:v>
      </x:c>
      <x:c r="B48" s="16" t="str">
        <x:v>هزینه</x:v>
      </x:c>
      <x:c r="C48" s="16" t="str">
        <x:v>سایر</x:v>
      </x:c>
      <x:c r="D48" s="22" t="n">
        <x:v>4230000</x:v>
      </x:c>
      <x:c r="E48" s="22" t="n">
        <x:v>4410000</x:v>
      </x:c>
      <x:c r="F48" s="24" t="n">
        <x:f>IF(B48="درآمد",E48-D48,D48-E48)</x:f>
        <x:v>-180000</x:v>
      </x:c>
      <x:c r="G48" s="20" t="n">
        <x:f>IFERROR(F48/D48,0)</x:f>
        <x:v>-0.0425531914893617</x:v>
      </x:c>
      <x:c r="H48" s="18" t="str">
        <x:f>IF(F48&lt;0,"نامطلوب","مطلوب")</x:f>
        <x:v>نامطلوب</x:v>
      </x:c>
    </x:row>
    <x:row r="49" ht="23" customHeight="1">
      <x:c r="A49" s="16" t="n">
        <x:v>6</x:v>
      </x:c>
      <x:c r="B49" s="16" t="str">
        <x:v>درآمد</x:v>
      </x:c>
      <x:c r="C49" s="16" t="str">
        <x:v>فروش خدمات</x:v>
      </x:c>
      <x:c r="D49" s="22" t="n">
        <x:v>81500000</x:v>
      </x:c>
      <x:c r="E49" s="22" t="n">
        <x:v>89630000</x:v>
      </x:c>
      <x:c r="F49" s="24" t="n">
        <x:f>IF(B49="درآمد",E49-D49,D49-E49)</x:f>
        <x:v>8130000</x:v>
      </x:c>
      <x:c r="G49" s="20" t="n">
        <x:f>IFERROR(F49/D49,0)</x:f>
        <x:v>0.09975460122699387</x:v>
      </x:c>
      <x:c r="H49" s="18" t="str">
        <x:f>IF(F49&lt;0,"نامطلوب","مطلوب")</x:f>
        <x:v>مطلوب</x:v>
      </x:c>
    </x:row>
    <x:row r="50" ht="23" customHeight="1">
      <x:c r="A50" s="16" t="n">
        <x:v>6</x:v>
      </x:c>
      <x:c r="B50" s="16" t="str">
        <x:v>درآمد</x:v>
      </x:c>
      <x:c r="C50" s="16" t="str">
        <x:v>پشتیبانی</x:v>
      </x:c>
      <x:c r="D50" s="22" t="n">
        <x:v>47350000</x:v>
      </x:c>
      <x:c r="E50" s="22" t="n">
        <x:v>45490000</x:v>
      </x:c>
      <x:c r="F50" s="24" t="n">
        <x:f>IF(B50="درآمد",E50-D50,D50-E50)</x:f>
        <x:v>-1860000</x:v>
      </x:c>
      <x:c r="G50" s="20" t="n">
        <x:f>IFERROR(F50/D50,0)</x:f>
        <x:v>-0.03928194297782471</x:v>
      </x:c>
      <x:c r="H50" s="18" t="str">
        <x:f>IF(F50&lt;0,"نامطلوب","مطلوب")</x:f>
        <x:v>نامطلوب</x:v>
      </x:c>
    </x:row>
    <x:row r="51" ht="23" customHeight="1">
      <x:c r="A51" s="16" t="n">
        <x:v>6</x:v>
      </x:c>
      <x:c r="B51" s="16" t="str">
        <x:v>هزینه</x:v>
      </x:c>
      <x:c r="C51" s="16" t="str">
        <x:v>حقوق</x:v>
      </x:c>
      <x:c r="D51" s="22" t="n">
        <x:v>58080000</x:v>
      </x:c>
      <x:c r="E51" s="22" t="n">
        <x:v>52410000</x:v>
      </x:c>
      <x:c r="F51" s="24" t="n">
        <x:f>IF(B51="درآمد",E51-D51,D51-E51)</x:f>
        <x:v>5670000</x:v>
      </x:c>
      <x:c r="G51" s="20" t="n">
        <x:f>IFERROR(F51/D51,0)</x:f>
        <x:v>0.09762396694214875</x:v>
      </x:c>
      <x:c r="H51" s="18" t="str">
        <x:f>IF(F51&lt;0,"نامطلوب","مطلوب")</x:f>
        <x:v>مطلوب</x:v>
      </x:c>
    </x:row>
    <x:row r="52" ht="23" customHeight="1">
      <x:c r="A52" s="16" t="n">
        <x:v>6</x:v>
      </x:c>
      <x:c r="B52" s="16" t="str">
        <x:v>هزینه</x:v>
      </x:c>
      <x:c r="C52" s="16" t="str">
        <x:v>اجاره</x:v>
      </x:c>
      <x:c r="D52" s="22" t="n">
        <x:v>21230000</x:v>
      </x:c>
      <x:c r="E52" s="22" t="n">
        <x:v>21470000</x:v>
      </x:c>
      <x:c r="F52" s="24" t="n">
        <x:f>IF(B52="درآمد",E52-D52,D52-E52)</x:f>
        <x:v>-240000</x:v>
      </x:c>
      <x:c r="G52" s="20" t="n">
        <x:f>IFERROR(F52/D52,0)</x:f>
        <x:v>-0.011304757418747056</x:v>
      </x:c>
      <x:c r="H52" s="18" t="str">
        <x:f>IF(F52&lt;0,"نامطلوب","مطلوب")</x:f>
        <x:v>نامطلوب</x:v>
      </x:c>
    </x:row>
    <x:row r="53" ht="23" customHeight="1">
      <x:c r="A53" s="16" t="n">
        <x:v>6</x:v>
      </x:c>
      <x:c r="B53" s="16" t="str">
        <x:v>هزینه</x:v>
      </x:c>
      <x:c r="C53" s="16" t="str">
        <x:v>تبلیغات</x:v>
      </x:c>
      <x:c r="D53" s="22" t="n">
        <x:v>11450000</x:v>
      </x:c>
      <x:c r="E53" s="22" t="n">
        <x:v>12710000</x:v>
      </x:c>
      <x:c r="F53" s="24" t="n">
        <x:f>IF(B53="درآمد",E53-D53,D53-E53)</x:f>
        <x:v>-1260000</x:v>
      </x:c>
      <x:c r="G53" s="20" t="n">
        <x:f>IFERROR(F53/D53,0)</x:f>
        <x:v>-0.11004366812227075</x:v>
      </x:c>
      <x:c r="H53" s="18" t="str">
        <x:f>IF(F53&lt;0,"نامطلوب","مطلوب")</x:f>
        <x:v>نامطلوب</x:v>
      </x:c>
    </x:row>
    <x:row r="54" ht="23" customHeight="1">
      <x:c r="A54" s="16" t="n">
        <x:v>6</x:v>
      </x:c>
      <x:c r="B54" s="16" t="str">
        <x:v>هزینه</x:v>
      </x:c>
      <x:c r="C54" s="16" t="str">
        <x:v>زیرساخت</x:v>
      </x:c>
      <x:c r="D54" s="22" t="n">
        <x:v>7040000</x:v>
      </x:c>
      <x:c r="E54" s="22" t="n">
        <x:v>7720000</x:v>
      </x:c>
      <x:c r="F54" s="24" t="n">
        <x:f>IF(B54="درآمد",E54-D54,D54-E54)</x:f>
        <x:v>-680000</x:v>
      </x:c>
      <x:c r="G54" s="20" t="n">
        <x:f>IFERROR(F54/D54,0)</x:f>
        <x:v>-0.09659090909090909</x:v>
      </x:c>
      <x:c r="H54" s="18" t="str">
        <x:f>IF(F54&lt;0,"نامطلوب","مطلوب")</x:f>
        <x:v>نامطلوب</x:v>
      </x:c>
    </x:row>
    <x:row r="55" ht="23" customHeight="1">
      <x:c r="A55" s="16" t="n">
        <x:v>6</x:v>
      </x:c>
      <x:c r="B55" s="16" t="str">
        <x:v>هزینه</x:v>
      </x:c>
      <x:c r="C55" s="16" t="str">
        <x:v>حمل و نقل</x:v>
      </x:c>
      <x:c r="D55" s="22" t="n">
        <x:v>4770000</x:v>
      </x:c>
      <x:c r="E55" s="22" t="n">
        <x:v>5650000</x:v>
      </x:c>
      <x:c r="F55" s="24" t="n">
        <x:f>IF(B55="درآمد",E55-D55,D55-E55)</x:f>
        <x:v>-880000</x:v>
      </x:c>
      <x:c r="G55" s="20" t="n">
        <x:f>IFERROR(F55/D55,0)</x:f>
        <x:v>-0.18448637316561844</x:v>
      </x:c>
      <x:c r="H55" s="18" t="str">
        <x:f>IF(F55&lt;0,"نامطلوب","مطلوب")</x:f>
        <x:v>نامطلوب</x:v>
      </x:c>
    </x:row>
    <x:row r="56" ht="23" customHeight="1">
      <x:c r="A56" s="16" t="n">
        <x:v>6</x:v>
      </x:c>
      <x:c r="B56" s="16" t="str">
        <x:v>هزینه</x:v>
      </x:c>
      <x:c r="C56" s="16" t="str">
        <x:v>سایر</x:v>
      </x:c>
      <x:c r="D56" s="22" t="n">
        <x:v>3930000</x:v>
      </x:c>
      <x:c r="E56" s="22" t="n">
        <x:v>3700000</x:v>
      </x:c>
      <x:c r="F56" s="24" t="n">
        <x:f>IF(B56="درآمد",E56-D56,D56-E56)</x:f>
        <x:v>230000</x:v>
      </x:c>
      <x:c r="G56" s="20" t="n">
        <x:f>IFERROR(F56/D56,0)</x:f>
        <x:v>0.058524173027989825</x:v>
      </x:c>
      <x:c r="H56" s="18" t="str">
        <x:f>IF(F56&lt;0,"نامطلوب","مطلوب")</x:f>
        <x:v>مطلوب</x:v>
      </x:c>
    </x:row>
    <x:row r="57" ht="23" customHeight="1">
      <x:c r="A57" s="16" t="n">
        <x:v>7</x:v>
      </x:c>
      <x:c r="B57" s="16" t="str">
        <x:v>درآمد</x:v>
      </x:c>
      <x:c r="C57" s="16" t="str">
        <x:v>فروش خدمات</x:v>
      </x:c>
      <x:c r="D57" s="22" t="n">
        <x:v>87820000</x:v>
      </x:c>
      <x:c r="E57" s="22" t="n">
        <x:v>82930000</x:v>
      </x:c>
      <x:c r="F57" s="24" t="n">
        <x:f>IF(B57="درآمد",E57-D57,D57-E57)</x:f>
        <x:v>-4890000</x:v>
      </x:c>
      <x:c r="G57" s="20" t="n">
        <x:f>IFERROR(F57/D57,0)</x:f>
        <x:v>-0.055682076975631975</x:v>
      </x:c>
      <x:c r="H57" s="18" t="str">
        <x:f>IF(F57&lt;0,"نامطلوب","مطلوب")</x:f>
        <x:v>نامطلوب</x:v>
      </x:c>
    </x:row>
    <x:row r="58" ht="23" customHeight="1">
      <x:c r="A58" s="16" t="n">
        <x:v>7</x:v>
      </x:c>
      <x:c r="B58" s="16" t="str">
        <x:v>درآمد</x:v>
      </x:c>
      <x:c r="C58" s="16" t="str">
        <x:v>پشتیبانی</x:v>
      </x:c>
      <x:c r="D58" s="22" t="n">
        <x:v>45660000</x:v>
      </x:c>
      <x:c r="E58" s="22" t="n">
        <x:v>53050000</x:v>
      </x:c>
      <x:c r="F58" s="24" t="n">
        <x:f>IF(B58="درآمد",E58-D58,D58-E58)</x:f>
        <x:v>7390000</x:v>
      </x:c>
      <x:c r="G58" s="20" t="n">
        <x:f>IFERROR(F58/D58,0)</x:f>
        <x:v>0.16184844502847132</x:v>
      </x:c>
      <x:c r="H58" s="18" t="str">
        <x:f>IF(F58&lt;0,"نامطلوب","مطلوب")</x:f>
        <x:v>مطلوب</x:v>
      </x:c>
    </x:row>
    <x:row r="59" ht="23" customHeight="1">
      <x:c r="A59" s="16" t="n">
        <x:v>7</x:v>
      </x:c>
      <x:c r="B59" s="16" t="str">
        <x:v>هزینه</x:v>
      </x:c>
      <x:c r="C59" s="16" t="str">
        <x:v>حقوق</x:v>
      </x:c>
      <x:c r="D59" s="22" t="n">
        <x:v>63210000</x:v>
      </x:c>
      <x:c r="E59" s="22" t="n">
        <x:v>71020000</x:v>
      </x:c>
      <x:c r="F59" s="24" t="n">
        <x:f>IF(B59="درآمد",E59-D59,D59-E59)</x:f>
        <x:v>-7810000</x:v>
      </x:c>
      <x:c r="G59" s="20" t="n">
        <x:f>IFERROR(F59/D59,0)</x:f>
        <x:v>-0.1235563993039076</x:v>
      </x:c>
      <x:c r="H59" s="18" t="str">
        <x:f>IF(F59&lt;0,"نامطلوب","مطلوب")</x:f>
        <x:v>نامطلوب</x:v>
      </x:c>
    </x:row>
    <x:row r="60" ht="23" customHeight="1">
      <x:c r="A60" s="16" t="n">
        <x:v>7</x:v>
      </x:c>
      <x:c r="B60" s="16" t="str">
        <x:v>هزینه</x:v>
      </x:c>
      <x:c r="C60" s="16" t="str">
        <x:v>اجاره</x:v>
      </x:c>
      <x:c r="D60" s="22" t="n">
        <x:v>21380000</x:v>
      </x:c>
      <x:c r="E60" s="22" t="n">
        <x:v>19030000</x:v>
      </x:c>
      <x:c r="F60" s="24" t="n">
        <x:f>IF(B60="درآمد",E60-D60,D60-E60)</x:f>
        <x:v>2350000</x:v>
      </x:c>
      <x:c r="G60" s="20" t="n">
        <x:f>IFERROR(F60/D60,0)</x:f>
        <x:v>0.10991580916744621</x:v>
      </x:c>
      <x:c r="H60" s="18" t="str">
        <x:f>IF(F60&lt;0,"نامطلوب","مطلوب")</x:f>
        <x:v>مطلوب</x:v>
      </x:c>
    </x:row>
    <x:row r="61" ht="23" customHeight="1">
      <x:c r="A61" s="16" t="n">
        <x:v>7</x:v>
      </x:c>
      <x:c r="B61" s="16" t="str">
        <x:v>هزینه</x:v>
      </x:c>
      <x:c r="C61" s="16" t="str">
        <x:v>تبلیغات</x:v>
      </x:c>
      <x:c r="D61" s="22" t="n">
        <x:v>12060000</x:v>
      </x:c>
      <x:c r="E61" s="22" t="n">
        <x:v>12030000</x:v>
      </x:c>
      <x:c r="F61" s="24" t="n">
        <x:f>IF(B61="درآمد",E61-D61,D61-E61)</x:f>
        <x:v>30000</x:v>
      </x:c>
      <x:c r="G61" s="20" t="n">
        <x:f>IFERROR(F61/D61,0)</x:f>
        <x:v>0.0024875621890547263</x:v>
      </x:c>
      <x:c r="H61" s="18" t="str">
        <x:f>IF(F61&lt;0,"نامطلوب","مطلوب")</x:f>
        <x:v>مطلوب</x:v>
      </x:c>
    </x:row>
    <x:row r="62" ht="23" customHeight="1">
      <x:c r="A62" s="16" t="n">
        <x:v>7</x:v>
      </x:c>
      <x:c r="B62" s="16" t="str">
        <x:v>هزینه</x:v>
      </x:c>
      <x:c r="C62" s="16" t="str">
        <x:v>زیرساخت</x:v>
      </x:c>
      <x:c r="D62" s="22" t="n">
        <x:v>7630000</x:v>
      </x:c>
      <x:c r="E62" s="22" t="n">
        <x:v>7760000</x:v>
      </x:c>
      <x:c r="F62" s="24" t="n">
        <x:f>IF(B62="درآمد",E62-D62,D62-E62)</x:f>
        <x:v>-130000</x:v>
      </x:c>
      <x:c r="G62" s="20" t="n">
        <x:f>IFERROR(F62/D62,0)</x:f>
        <x:v>-0.01703800786369594</x:v>
      </x:c>
      <x:c r="H62" s="18" t="str">
        <x:f>IF(F62&lt;0,"نامطلوب","مطلوب")</x:f>
        <x:v>نامطلوب</x:v>
      </x:c>
    </x:row>
    <x:row r="63" ht="23" customHeight="1">
      <x:c r="A63" s="16" t="n">
        <x:v>7</x:v>
      </x:c>
      <x:c r="B63" s="16" t="str">
        <x:v>هزینه</x:v>
      </x:c>
      <x:c r="C63" s="16" t="str">
        <x:v>حمل و نقل</x:v>
      </x:c>
      <x:c r="D63" s="22" t="n">
        <x:v>5030000</x:v>
      </x:c>
      <x:c r="E63" s="22" t="n">
        <x:v>5770000</x:v>
      </x:c>
      <x:c r="F63" s="24" t="n">
        <x:f>IF(B63="درآمد",E63-D63,D63-E63)</x:f>
        <x:v>-740000</x:v>
      </x:c>
      <x:c r="G63" s="20" t="n">
        <x:f>IFERROR(F63/D63,0)</x:f>
        <x:v>-0.147117296222664</x:v>
      </x:c>
      <x:c r="H63" s="18" t="str">
        <x:f>IF(F63&lt;0,"نامطلوب","مطلوب")</x:f>
        <x:v>نامطلوب</x:v>
      </x:c>
    </x:row>
    <x:row r="64" ht="23" customHeight="1">
      <x:c r="A64" s="16" t="n">
        <x:v>7</x:v>
      </x:c>
      <x:c r="B64" s="16" t="str">
        <x:v>هزینه</x:v>
      </x:c>
      <x:c r="C64" s="16" t="str">
        <x:v>سایر</x:v>
      </x:c>
      <x:c r="D64" s="22" t="n">
        <x:v>4410000</x:v>
      </x:c>
      <x:c r="E64" s="22" t="n">
        <x:v>3770000</x:v>
      </x:c>
      <x:c r="F64" s="24" t="n">
        <x:f>IF(B64="درآمد",E64-D64,D64-E64)</x:f>
        <x:v>640000</x:v>
      </x:c>
      <x:c r="G64" s="20" t="n">
        <x:f>IFERROR(F64/D64,0)</x:f>
        <x:v>0.14512471655328799</x:v>
      </x:c>
      <x:c r="H64" s="18" t="str">
        <x:f>IF(F64&lt;0,"نامطلوب","مطلوب")</x:f>
        <x:v>مطلوب</x:v>
      </x:c>
    </x:row>
    <x:row r="65" ht="23" customHeight="1">
      <x:c r="A65" s="16" t="n">
        <x:v>8</x:v>
      </x:c>
      <x:c r="B65" s="16" t="str">
        <x:v>درآمد</x:v>
      </x:c>
      <x:c r="C65" s="16" t="str">
        <x:v>فروش خدمات</x:v>
      </x:c>
      <x:c r="D65" s="22" t="n">
        <x:v>91160000</x:v>
      </x:c>
      <x:c r="E65" s="22" t="n">
        <x:v>78340000</x:v>
      </x:c>
      <x:c r="F65" s="24" t="n">
        <x:f>IF(B65="درآمد",E65-D65,D65-E65)</x:f>
        <x:v>-12820000</x:v>
      </x:c>
      <x:c r="G65" s="20" t="n">
        <x:f>IFERROR(F65/D65,0)</x:f>
        <x:v>-0.14063185607722686</x:v>
      </x:c>
      <x:c r="H65" s="18" t="str">
        <x:f>IF(F65&lt;0,"نامطلوب","مطلوب")</x:f>
        <x:v>نامطلوب</x:v>
      </x:c>
    </x:row>
    <x:row r="66" ht="23" customHeight="1">
      <x:c r="A66" s="16" t="n">
        <x:v>8</x:v>
      </x:c>
      <x:c r="B66" s="16" t="str">
        <x:v>درآمد</x:v>
      </x:c>
      <x:c r="C66" s="16" t="str">
        <x:v>پشتیبانی</x:v>
      </x:c>
      <x:c r="D66" s="22" t="n">
        <x:v>45510000</x:v>
      </x:c>
      <x:c r="E66" s="22" t="n">
        <x:v>49260000</x:v>
      </x:c>
      <x:c r="F66" s="24" t="n">
        <x:f>IF(B66="درآمد",E66-D66,D66-E66)</x:f>
        <x:v>3750000</x:v>
      </x:c>
      <x:c r="G66" s="20" t="n">
        <x:f>IFERROR(F66/D66,0)</x:f>
        <x:v>0.08239947264337508</x:v>
      </x:c>
      <x:c r="H66" s="18" t="str">
        <x:f>IF(F66&lt;0,"نامطلوب","مطلوب")</x:f>
        <x:v>مطلوب</x:v>
      </x:c>
    </x:row>
    <x:row r="67" ht="23" customHeight="1">
      <x:c r="A67" s="16" t="n">
        <x:v>8</x:v>
      </x:c>
      <x:c r="B67" s="16" t="str">
        <x:v>هزینه</x:v>
      </x:c>
      <x:c r="C67" s="16" t="str">
        <x:v>حقوق</x:v>
      </x:c>
      <x:c r="D67" s="22" t="n">
        <x:v>55640000</x:v>
      </x:c>
      <x:c r="E67" s="22" t="n">
        <x:v>53340000</x:v>
      </x:c>
      <x:c r="F67" s="24" t="n">
        <x:f>IF(B67="درآمد",E67-D67,D67-E67)</x:f>
        <x:v>2300000</x:v>
      </x:c>
      <x:c r="G67" s="20" t="n">
        <x:f>IFERROR(F67/D67,0)</x:f>
        <x:v>0.041337167505391806</x:v>
      </x:c>
      <x:c r="H67" s="18" t="str">
        <x:f>IF(F67&lt;0,"نامطلوب","مطلوب")</x:f>
        <x:v>مطلوب</x:v>
      </x:c>
    </x:row>
    <x:row r="68" ht="23" customHeight="1">
      <x:c r="A68" s="16" t="n">
        <x:v>8</x:v>
      </x:c>
      <x:c r="B68" s="16" t="str">
        <x:v>هزینه</x:v>
      </x:c>
      <x:c r="C68" s="16" t="str">
        <x:v>اجاره</x:v>
      </x:c>
      <x:c r="D68" s="22" t="n">
        <x:v>22150000</x:v>
      </x:c>
      <x:c r="E68" s="22" t="n">
        <x:v>22780000</x:v>
      </x:c>
      <x:c r="F68" s="24" t="n">
        <x:f>IF(B68="درآمد",E68-D68,D68-E68)</x:f>
        <x:v>-630000</x:v>
      </x:c>
      <x:c r="G68" s="20" t="n">
        <x:f>IFERROR(F68/D68,0)</x:f>
        <x:v>-0.028442437923250564</x:v>
      </x:c>
      <x:c r="H68" s="18" t="str">
        <x:f>IF(F68&lt;0,"نامطلوب","مطلوب")</x:f>
        <x:v>نامطلوب</x:v>
      </x:c>
    </x:row>
    <x:row r="69" ht="23" customHeight="1">
      <x:c r="A69" s="16" t="n">
        <x:v>8</x:v>
      </x:c>
      <x:c r="B69" s="16" t="str">
        <x:v>هزینه</x:v>
      </x:c>
      <x:c r="C69" s="16" t="str">
        <x:v>تبلیغات</x:v>
      </x:c>
      <x:c r="D69" s="22" t="n">
        <x:v>11630000</x:v>
      </x:c>
      <x:c r="E69" s="22" t="n">
        <x:v>10730000</x:v>
      </x:c>
      <x:c r="F69" s="24" t="n">
        <x:f>IF(B69="درآمد",E69-D69,D69-E69)</x:f>
        <x:v>900000</x:v>
      </x:c>
      <x:c r="G69" s="20" t="n">
        <x:f>IFERROR(F69/D69,0)</x:f>
        <x:v>0.07738607050730868</x:v>
      </x:c>
      <x:c r="H69" s="18" t="str">
        <x:f>IF(F69&lt;0,"نامطلوب","مطلوب")</x:f>
        <x:v>مطلوب</x:v>
      </x:c>
    </x:row>
    <x:row r="70" ht="23" customHeight="1">
      <x:c r="A70" s="16" t="n">
        <x:v>8</x:v>
      </x:c>
      <x:c r="B70" s="16" t="str">
        <x:v>هزینه</x:v>
      </x:c>
      <x:c r="C70" s="16" t="str">
        <x:v>زیرساخت</x:v>
      </x:c>
      <x:c r="D70" s="22" t="n">
        <x:v>7390000</x:v>
      </x:c>
      <x:c r="E70" s="22" t="n">
        <x:v>8360000</x:v>
      </x:c>
      <x:c r="F70" s="24" t="n">
        <x:f>IF(B70="درآمد",E70-D70,D70-E70)</x:f>
        <x:v>-970000</x:v>
      </x:c>
      <x:c r="G70" s="20" t="n">
        <x:f>IFERROR(F70/D70,0)</x:f>
        <x:v>-0.13125845737483086</x:v>
      </x:c>
      <x:c r="H70" s="18" t="str">
        <x:f>IF(F70&lt;0,"نامطلوب","مطلوب")</x:f>
        <x:v>نامطلوب</x:v>
      </x:c>
    </x:row>
    <x:row r="71" ht="23" customHeight="1">
      <x:c r="A71" s="16" t="n">
        <x:v>8</x:v>
      </x:c>
      <x:c r="B71" s="16" t="str">
        <x:v>هزینه</x:v>
      </x:c>
      <x:c r="C71" s="16" t="str">
        <x:v>حمل و نقل</x:v>
      </x:c>
      <x:c r="D71" s="22" t="n">
        <x:v>5510000</x:v>
      </x:c>
      <x:c r="E71" s="22" t="n">
        <x:v>5630000</x:v>
      </x:c>
      <x:c r="F71" s="24" t="n">
        <x:f>IF(B71="درآمد",E71-D71,D71-E71)</x:f>
        <x:v>-120000</x:v>
      </x:c>
      <x:c r="G71" s="20" t="n">
        <x:f>IFERROR(F71/D71,0)</x:f>
        <x:v>-0.021778584392014518</x:v>
      </x:c>
      <x:c r="H71" s="18" t="str">
        <x:f>IF(F71&lt;0,"نامطلوب","مطلوب")</x:f>
        <x:v>نامطلوب</x:v>
      </x:c>
    </x:row>
    <x:row r="72" ht="23" customHeight="1">
      <x:c r="A72" s="16" t="n">
        <x:v>8</x:v>
      </x:c>
      <x:c r="B72" s="16" t="str">
        <x:v>هزینه</x:v>
      </x:c>
      <x:c r="C72" s="16" t="str">
        <x:v>سایر</x:v>
      </x:c>
      <x:c r="D72" s="22" t="n">
        <x:v>3830000</x:v>
      </x:c>
      <x:c r="E72" s="22" t="n">
        <x:v>3340000</x:v>
      </x:c>
      <x:c r="F72" s="24" t="n">
        <x:f>IF(B72="درآمد",E72-D72,D72-E72)</x:f>
        <x:v>490000</x:v>
      </x:c>
      <x:c r="G72" s="20" t="n">
        <x:f>IFERROR(F72/D72,0)</x:f>
        <x:v>0.1279373368146214</x:v>
      </x:c>
      <x:c r="H72" s="18" t="str">
        <x:f>IF(F72&lt;0,"نامطلوب","مطلوب")</x:f>
        <x:v>مطلوب</x:v>
      </x:c>
    </x:row>
    <x:row r="73" ht="23" customHeight="1">
      <x:c r="A73" s="16" t="n">
        <x:v>9</x:v>
      </x:c>
      <x:c r="B73" s="16" t="str">
        <x:v>درآمد</x:v>
      </x:c>
      <x:c r="C73" s="16" t="str">
        <x:v>فروش خدمات</x:v>
      </x:c>
      <x:c r="D73" s="22" t="n">
        <x:v>95510000</x:v>
      </x:c>
      <x:c r="E73" s="22" t="n">
        <x:v>89800000</x:v>
      </x:c>
      <x:c r="F73" s="24" t="n">
        <x:f>IF(B73="درآمد",E73-D73,D73-E73)</x:f>
        <x:v>-5710000</x:v>
      </x:c>
      <x:c r="G73" s="20" t="n">
        <x:f>IFERROR(F73/D73,0)</x:f>
        <x:v>-0.059784315778452515</x:v>
      </x:c>
      <x:c r="H73" s="18" t="str">
        <x:f>IF(F73&lt;0,"نامطلوب","مطلوب")</x:f>
        <x:v>نامطلوب</x:v>
      </x:c>
    </x:row>
    <x:row r="74" ht="23" customHeight="1">
      <x:c r="A74" s="16" t="n">
        <x:v>9</x:v>
      </x:c>
      <x:c r="B74" s="16" t="str">
        <x:v>درآمد</x:v>
      </x:c>
      <x:c r="C74" s="16" t="str">
        <x:v>پشتیبانی</x:v>
      </x:c>
      <x:c r="D74" s="22" t="n">
        <x:v>48760000</x:v>
      </x:c>
      <x:c r="E74" s="22" t="n">
        <x:v>48130000</x:v>
      </x:c>
      <x:c r="F74" s="24" t="n">
        <x:f>IF(B74="درآمد",E74-D74,D74-E74)</x:f>
        <x:v>-630000</x:v>
      </x:c>
      <x:c r="G74" s="20" t="n">
        <x:f>IFERROR(F74/D74,0)</x:f>
        <x:v>-0.012920426579163249</x:v>
      </x:c>
      <x:c r="H74" s="18" t="str">
        <x:f>IF(F74&lt;0,"نامطلوب","مطلوب")</x:f>
        <x:v>نامطلوب</x:v>
      </x:c>
    </x:row>
    <x:row r="75" ht="23" customHeight="1">
      <x:c r="A75" s="16" t="n">
        <x:v>9</x:v>
      </x:c>
      <x:c r="B75" s="16" t="str">
        <x:v>هزینه</x:v>
      </x:c>
      <x:c r="C75" s="16" t="str">
        <x:v>حقوق</x:v>
      </x:c>
      <x:c r="D75" s="22" t="n">
        <x:v>63610000</x:v>
      </x:c>
      <x:c r="E75" s="22" t="n">
        <x:v>59500000</x:v>
      </x:c>
      <x:c r="F75" s="24" t="n">
        <x:f>IF(B75="درآمد",E75-D75,D75-E75)</x:f>
        <x:v>4110000</x:v>
      </x:c>
      <x:c r="G75" s="20" t="n">
        <x:f>IFERROR(F75/D75,0)</x:f>
        <x:v>0.06461248231410156</x:v>
      </x:c>
      <x:c r="H75" s="18" t="str">
        <x:f>IF(F75&lt;0,"نامطلوب","مطلوب")</x:f>
        <x:v>مطلوب</x:v>
      </x:c>
    </x:row>
    <x:row r="76" ht="23" customHeight="1">
      <x:c r="A76" s="16" t="n">
        <x:v>9</x:v>
      </x:c>
      <x:c r="B76" s="16" t="str">
        <x:v>هزینه</x:v>
      </x:c>
      <x:c r="C76" s="16" t="str">
        <x:v>اجاره</x:v>
      </x:c>
      <x:c r="D76" s="22" t="n">
        <x:v>19540000</x:v>
      </x:c>
      <x:c r="E76" s="22" t="n">
        <x:v>18740000</x:v>
      </x:c>
      <x:c r="F76" s="24" t="n">
        <x:f>IF(B76="درآمد",E76-D76,D76-E76)</x:f>
        <x:v>800000</x:v>
      </x:c>
      <x:c r="G76" s="20" t="n">
        <x:f>IFERROR(F76/D76,0)</x:f>
        <x:v>0.04094165813715456</x:v>
      </x:c>
      <x:c r="H76" s="18" t="str">
        <x:f>IF(F76&lt;0,"نامطلوب","مطلوب")</x:f>
        <x:v>مطلوب</x:v>
      </x:c>
    </x:row>
    <x:row r="77" ht="23" customHeight="1">
      <x:c r="A77" s="16" t="n">
        <x:v>9</x:v>
      </x:c>
      <x:c r="B77" s="16" t="str">
        <x:v>هزینه</x:v>
      </x:c>
      <x:c r="C77" s="16" t="str">
        <x:v>تبلیغات</x:v>
      </x:c>
      <x:c r="D77" s="22" t="n">
        <x:v>11630000</x:v>
      </x:c>
      <x:c r="E77" s="22" t="n">
        <x:v>12190000</x:v>
      </x:c>
      <x:c r="F77" s="24" t="n">
        <x:f>IF(B77="درآمد",E77-D77,D77-E77)</x:f>
        <x:v>-560000</x:v>
      </x:c>
      <x:c r="G77" s="20" t="n">
        <x:f>IFERROR(F77/D77,0)</x:f>
        <x:v>-0.04815133276010318</x:v>
      </x:c>
      <x:c r="H77" s="18" t="str">
        <x:f>IF(F77&lt;0,"نامطلوب","مطلوب")</x:f>
        <x:v>نامطلوب</x:v>
      </x:c>
    </x:row>
    <x:row r="78" ht="23" customHeight="1">
      <x:c r="A78" s="16" t="n">
        <x:v>9</x:v>
      </x:c>
      <x:c r="B78" s="16" t="str">
        <x:v>هزینه</x:v>
      </x:c>
      <x:c r="C78" s="16" t="str">
        <x:v>زیرساخت</x:v>
      </x:c>
      <x:c r="D78" s="22" t="n">
        <x:v>6880000</x:v>
      </x:c>
      <x:c r="E78" s="22" t="n">
        <x:v>5940000</x:v>
      </x:c>
      <x:c r="F78" s="24" t="n">
        <x:f>IF(B78="درآمد",E78-D78,D78-E78)</x:f>
        <x:v>940000</x:v>
      </x:c>
      <x:c r="G78" s="20" t="n">
        <x:f>IFERROR(F78/D78,0)</x:f>
        <x:v>0.13662790697674418</x:v>
      </x:c>
      <x:c r="H78" s="18" t="str">
        <x:f>IF(F78&lt;0,"نامطلوب","مطلوب")</x:f>
        <x:v>مطلوب</x:v>
      </x:c>
    </x:row>
    <x:row r="79" ht="23" customHeight="1">
      <x:c r="A79" s="16" t="n">
        <x:v>9</x:v>
      </x:c>
      <x:c r="B79" s="16" t="str">
        <x:v>هزینه</x:v>
      </x:c>
      <x:c r="C79" s="16" t="str">
        <x:v>حمل و نقل</x:v>
      </x:c>
      <x:c r="D79" s="22" t="n">
        <x:v>4940000</x:v>
      </x:c>
      <x:c r="E79" s="22" t="n">
        <x:v>4540000</x:v>
      </x:c>
      <x:c r="F79" s="24" t="n">
        <x:f>IF(B79="درآمد",E79-D79,D79-E79)</x:f>
        <x:v>400000</x:v>
      </x:c>
      <x:c r="G79" s="20" t="n">
        <x:f>IFERROR(F79/D79,0)</x:f>
        <x:v>0.08097165991902834</x:v>
      </x:c>
      <x:c r="H79" s="18" t="str">
        <x:f>IF(F79&lt;0,"نامطلوب","مطلوب")</x:f>
        <x:v>مطلوب</x:v>
      </x:c>
    </x:row>
    <x:row r="80" ht="23" customHeight="1">
      <x:c r="A80" s="16" t="n">
        <x:v>9</x:v>
      </x:c>
      <x:c r="B80" s="16" t="str">
        <x:v>هزینه</x:v>
      </x:c>
      <x:c r="C80" s="16" t="str">
        <x:v>سایر</x:v>
      </x:c>
      <x:c r="D80" s="22" t="n">
        <x:v>4450000</x:v>
      </x:c>
      <x:c r="E80" s="22" t="n">
        <x:v>3910000</x:v>
      </x:c>
      <x:c r="F80" s="24" t="n">
        <x:f>IF(B80="درآمد",E80-D80,D80-E80)</x:f>
        <x:v>540000</x:v>
      </x:c>
      <x:c r="G80" s="20" t="n">
        <x:f>IFERROR(F80/D80,0)</x:f>
        <x:v>0.12134831460674157</x:v>
      </x:c>
      <x:c r="H80" s="18" t="str">
        <x:f>IF(F80&lt;0,"نامطلوب","مطلوب")</x:f>
        <x:v>مطلوب</x:v>
      </x:c>
    </x:row>
    <x:row r="81" ht="23" customHeight="1">
      <x:c r="A81" s="16" t="n">
        <x:v>10</x:v>
      </x:c>
      <x:c r="B81" s="16" t="str">
        <x:v>درآمد</x:v>
      </x:c>
      <x:c r="C81" s="16" t="str">
        <x:v>فروش خدمات</x:v>
      </x:c>
      <x:c r="D81" s="22" t="n">
        <x:v>91970000</x:v>
      </x:c>
      <x:c r="E81" s="22" t="n">
        <x:v>76380000</x:v>
      </x:c>
      <x:c r="F81" s="24" t="n">
        <x:f>IF(B81="درآمد",E81-D81,D81-E81)</x:f>
        <x:v>-15590000</x:v>
      </x:c>
      <x:c r="G81" s="20" t="n">
        <x:f>IFERROR(F81/D81,0)</x:f>
        <x:v>-0.16951179732521474</x:v>
      </x:c>
      <x:c r="H81" s="18" t="str">
        <x:f>IF(F81&lt;0,"نامطلوب","مطلوب")</x:f>
        <x:v>نامطلوب</x:v>
      </x:c>
    </x:row>
    <x:row r="82" ht="23" customHeight="1">
      <x:c r="A82" s="16" t="n">
        <x:v>10</x:v>
      </x:c>
      <x:c r="B82" s="16" t="str">
        <x:v>درآمد</x:v>
      </x:c>
      <x:c r="C82" s="16" t="str">
        <x:v>پشتیبانی</x:v>
      </x:c>
      <x:c r="D82" s="22" t="n">
        <x:v>47570000</x:v>
      </x:c>
      <x:c r="E82" s="22" t="n">
        <x:v>50940000</x:v>
      </x:c>
      <x:c r="F82" s="24" t="n">
        <x:f>IF(B82="درآمد",E82-D82,D82-E82)</x:f>
        <x:v>3370000</x:v>
      </x:c>
      <x:c r="G82" s="20" t="n">
        <x:f>IFERROR(F82/D82,0)</x:f>
        <x:v>0.07084296825730503</x:v>
      </x:c>
      <x:c r="H82" s="18" t="str">
        <x:f>IF(F82&lt;0,"نامطلوب","مطلوب")</x:f>
        <x:v>مطلوب</x:v>
      </x:c>
    </x:row>
    <x:row r="83" ht="23" customHeight="1">
      <x:c r="A83" s="16" t="n">
        <x:v>10</x:v>
      </x:c>
      <x:c r="B83" s="16" t="str">
        <x:v>هزینه</x:v>
      </x:c>
      <x:c r="C83" s="16" t="str">
        <x:v>حقوق</x:v>
      </x:c>
      <x:c r="D83" s="22" t="n">
        <x:v>62190000</x:v>
      </x:c>
      <x:c r="E83" s="22" t="n">
        <x:v>51630000</x:v>
      </x:c>
      <x:c r="F83" s="24" t="n">
        <x:f>IF(B83="درآمد",E83-D83,D83-E83)</x:f>
        <x:v>10560000</x:v>
      </x:c>
      <x:c r="G83" s="20" t="n">
        <x:f>IFERROR(F83/D83,0)</x:f>
        <x:v>0.1698022190062711</x:v>
      </x:c>
      <x:c r="H83" s="18" t="str">
        <x:f>IF(F83&lt;0,"نامطلوب","مطلوب")</x:f>
        <x:v>مطلوب</x:v>
      </x:c>
    </x:row>
    <x:row r="84" ht="23" customHeight="1">
      <x:c r="A84" s="16" t="n">
        <x:v>10</x:v>
      </x:c>
      <x:c r="B84" s="16" t="str">
        <x:v>هزینه</x:v>
      </x:c>
      <x:c r="C84" s="16" t="str">
        <x:v>اجاره</x:v>
      </x:c>
      <x:c r="D84" s="22" t="n">
        <x:v>20740000</x:v>
      </x:c>
      <x:c r="E84" s="22" t="n">
        <x:v>21270000</x:v>
      </x:c>
      <x:c r="F84" s="24" t="n">
        <x:f>IF(B84="درآمد",E84-D84,D84-E84)</x:f>
        <x:v>-530000</x:v>
      </x:c>
      <x:c r="G84" s="20" t="n">
        <x:f>IFERROR(F84/D84,0)</x:f>
        <x:v>-0.025554484088717456</x:v>
      </x:c>
      <x:c r="H84" s="18" t="str">
        <x:f>IF(F84&lt;0,"نامطلوب","مطلوب")</x:f>
        <x:v>نامطلوب</x:v>
      </x:c>
    </x:row>
    <x:row r="85" ht="23" customHeight="1">
      <x:c r="A85" s="16" t="n">
        <x:v>10</x:v>
      </x:c>
      <x:c r="B85" s="16" t="str">
        <x:v>هزینه</x:v>
      </x:c>
      <x:c r="C85" s="16" t="str">
        <x:v>تبلیغات</x:v>
      </x:c>
      <x:c r="D85" s="22" t="n">
        <x:v>12520000</x:v>
      </x:c>
      <x:c r="E85" s="22" t="n">
        <x:v>11790000</x:v>
      </x:c>
      <x:c r="F85" s="24" t="n">
        <x:f>IF(B85="درآمد",E85-D85,D85-E85)</x:f>
        <x:v>730000</x:v>
      </x:c>
      <x:c r="G85" s="20" t="n">
        <x:f>IFERROR(F85/D85,0)</x:f>
        <x:v>0.05830670926517572</x:v>
      </x:c>
      <x:c r="H85" s="18" t="str">
        <x:f>IF(F85&lt;0,"نامطلوب","مطلوب")</x:f>
        <x:v>مطلوب</x:v>
      </x:c>
    </x:row>
    <x:row r="86" ht="23" customHeight="1">
      <x:c r="A86" s="16" t="n">
        <x:v>10</x:v>
      </x:c>
      <x:c r="B86" s="16" t="str">
        <x:v>هزینه</x:v>
      </x:c>
      <x:c r="C86" s="16" t="str">
        <x:v>زیرساخت</x:v>
      </x:c>
      <x:c r="D86" s="22" t="n">
        <x:v>7600000</x:v>
      </x:c>
      <x:c r="E86" s="22" t="n">
        <x:v>7410000</x:v>
      </x:c>
      <x:c r="F86" s="24" t="n">
        <x:f>IF(B86="درآمد",E86-D86,D86-E86)</x:f>
        <x:v>190000</x:v>
      </x:c>
      <x:c r="G86" s="20" t="n">
        <x:f>IFERROR(F86/D86,0)</x:f>
        <x:v>0.025</x:v>
      </x:c>
      <x:c r="H86" s="18" t="str">
        <x:f>IF(F86&lt;0,"نامطلوب","مطلوب")</x:f>
        <x:v>مطلوب</x:v>
      </x:c>
    </x:row>
    <x:row r="87" ht="23" customHeight="1">
      <x:c r="A87" s="16" t="n">
        <x:v>10</x:v>
      </x:c>
      <x:c r="B87" s="16" t="str">
        <x:v>هزینه</x:v>
      </x:c>
      <x:c r="C87" s="16" t="str">
        <x:v>حمل و نقل</x:v>
      </x:c>
      <x:c r="D87" s="22" t="n">
        <x:v>5340000</x:v>
      </x:c>
      <x:c r="E87" s="22" t="n">
        <x:v>5010000</x:v>
      </x:c>
      <x:c r="F87" s="24" t="n">
        <x:f>IF(B87="درآمد",E87-D87,D87-E87)</x:f>
        <x:v>330000</x:v>
      </x:c>
      <x:c r="G87" s="20" t="n">
        <x:f>IFERROR(F87/D87,0)</x:f>
        <x:v>0.06179775280898876</x:v>
      </x:c>
      <x:c r="H87" s="18" t="str">
        <x:f>IF(F87&lt;0,"نامطلوب","مطلوب")</x:f>
        <x:v>مطلوب</x:v>
      </x:c>
    </x:row>
    <x:row r="88" ht="23" customHeight="1">
      <x:c r="A88" s="16" t="n">
        <x:v>10</x:v>
      </x:c>
      <x:c r="B88" s="16" t="str">
        <x:v>هزینه</x:v>
      </x:c>
      <x:c r="C88" s="16" t="str">
        <x:v>سایر</x:v>
      </x:c>
      <x:c r="D88" s="22" t="n">
        <x:v>4130000</x:v>
      </x:c>
      <x:c r="E88" s="22" t="n">
        <x:v>4240000</x:v>
      </x:c>
      <x:c r="F88" s="24" t="n">
        <x:f>IF(B88="درآمد",E88-D88,D88-E88)</x:f>
        <x:v>-110000</x:v>
      </x:c>
      <x:c r="G88" s="20" t="n">
        <x:f>IFERROR(F88/D88,0)</x:f>
        <x:v>-0.026634382566585957</x:v>
      </x:c>
      <x:c r="H88" s="18" t="str">
        <x:f>IF(F88&lt;0,"نامطلوب","مطلوب")</x:f>
        <x:v>نامطلوب</x:v>
      </x:c>
    </x:row>
    <x:row r="89" ht="23" customHeight="1">
      <x:c r="A89" s="16" t="n">
        <x:v>11</x:v>
      </x:c>
      <x:c r="B89" s="16" t="str">
        <x:v>درآمد</x:v>
      </x:c>
      <x:c r="C89" s="16" t="str">
        <x:v>فروش خدمات</x:v>
      </x:c>
      <x:c r="D89" s="22" t="n">
        <x:v>90180000</x:v>
      </x:c>
      <x:c r="E89" s="22" t="n">
        <x:v>101740000</x:v>
      </x:c>
      <x:c r="F89" s="24" t="n">
        <x:f>IF(B89="درآمد",E89-D89,D89-E89)</x:f>
        <x:v>11560000</x:v>
      </x:c>
      <x:c r="G89" s="20" t="n">
        <x:f>IFERROR(F89/D89,0)</x:f>
        <x:v>0.12818806830782878</x:v>
      </x:c>
      <x:c r="H89" s="18" t="str">
        <x:f>IF(F89&lt;0,"نامطلوب","مطلوب")</x:f>
        <x:v>مطلوب</x:v>
      </x:c>
    </x:row>
    <x:row r="90" ht="23" customHeight="1">
      <x:c r="A90" s="16" t="n">
        <x:v>11</x:v>
      </x:c>
      <x:c r="B90" s="16" t="str">
        <x:v>درآمد</x:v>
      </x:c>
      <x:c r="C90" s="16" t="str">
        <x:v>پشتیبانی</x:v>
      </x:c>
      <x:c r="D90" s="22" t="n">
        <x:v>49520000</x:v>
      </x:c>
      <x:c r="E90" s="22" t="n">
        <x:v>50440000</x:v>
      </x:c>
      <x:c r="F90" s="24" t="n">
        <x:f>IF(B90="درآمد",E90-D90,D90-E90)</x:f>
        <x:v>920000</x:v>
      </x:c>
      <x:c r="G90" s="20" t="n">
        <x:f>IFERROR(F90/D90,0)</x:f>
        <x:v>0.018578352180936994</x:v>
      </x:c>
      <x:c r="H90" s="18" t="str">
        <x:f>IF(F90&lt;0,"نامطلوب","مطلوب")</x:f>
        <x:v>مطلوب</x:v>
      </x:c>
    </x:row>
    <x:row r="91" ht="23" customHeight="1">
      <x:c r="A91" s="16" t="n">
        <x:v>11</x:v>
      </x:c>
      <x:c r="B91" s="16" t="str">
        <x:v>هزینه</x:v>
      </x:c>
      <x:c r="C91" s="16" t="str">
        <x:v>حقوق</x:v>
      </x:c>
      <x:c r="D91" s="22" t="n">
        <x:v>57820000</x:v>
      </x:c>
      <x:c r="E91" s="22" t="n">
        <x:v>61090000</x:v>
      </x:c>
      <x:c r="F91" s="24" t="n">
        <x:f>IF(B91="درآمد",E91-D91,D91-E91)</x:f>
        <x:v>-3270000</x:v>
      </x:c>
      <x:c r="G91" s="20" t="n">
        <x:f>IFERROR(F91/D91,0)</x:f>
        <x:v>-0.05655482531995849</x:v>
      </x:c>
      <x:c r="H91" s="18" t="str">
        <x:f>IF(F91&lt;0,"نامطلوب","مطلوب")</x:f>
        <x:v>نامطلوب</x:v>
      </x:c>
    </x:row>
    <x:row r="92" ht="23" customHeight="1">
      <x:c r="A92" s="16" t="n">
        <x:v>11</x:v>
      </x:c>
      <x:c r="B92" s="16" t="str">
        <x:v>هزینه</x:v>
      </x:c>
      <x:c r="C92" s="16" t="str">
        <x:v>اجاره</x:v>
      </x:c>
      <x:c r="D92" s="22" t="n">
        <x:v>20730000</x:v>
      </x:c>
      <x:c r="E92" s="22" t="n">
        <x:v>21550000</x:v>
      </x:c>
      <x:c r="F92" s="24" t="n">
        <x:f>IF(B92="درآمد",E92-D92,D92-E92)</x:f>
        <x:v>-820000</x:v>
      </x:c>
      <x:c r="G92" s="20" t="n">
        <x:f>IFERROR(F92/D92,0)</x:f>
        <x:v>-0.039556198745779064</x:v>
      </x:c>
      <x:c r="H92" s="18" t="str">
        <x:f>IF(F92&lt;0,"نامطلوب","مطلوب")</x:f>
        <x:v>نامطلوب</x:v>
      </x:c>
    </x:row>
    <x:row r="93" ht="23" customHeight="1">
      <x:c r="A93" s="16" t="n">
        <x:v>11</x:v>
      </x:c>
      <x:c r="B93" s="16" t="str">
        <x:v>هزینه</x:v>
      </x:c>
      <x:c r="C93" s="16" t="str">
        <x:v>تبلیغات</x:v>
      </x:c>
      <x:c r="D93" s="22" t="n">
        <x:v>12640000</x:v>
      </x:c>
      <x:c r="E93" s="22" t="n">
        <x:v>14750000</x:v>
      </x:c>
      <x:c r="F93" s="24" t="n">
        <x:f>IF(B93="درآمد",E93-D93,D93-E93)</x:f>
        <x:v>-2110000</x:v>
      </x:c>
      <x:c r="G93" s="20" t="n">
        <x:f>IFERROR(F93/D93,0)</x:f>
        <x:v>-0.16693037974683544</x:v>
      </x:c>
      <x:c r="H93" s="18" t="str">
        <x:f>IF(F93&lt;0,"نامطلوب","مطلوب")</x:f>
        <x:v>نامطلوب</x:v>
      </x:c>
    </x:row>
    <x:row r="94" ht="23" customHeight="1">
      <x:c r="A94" s="16" t="n">
        <x:v>11</x:v>
      </x:c>
      <x:c r="B94" s="16" t="str">
        <x:v>هزینه</x:v>
      </x:c>
      <x:c r="C94" s="16" t="str">
        <x:v>زیرساخت</x:v>
      </x:c>
      <x:c r="D94" s="22" t="n">
        <x:v>6790000</x:v>
      </x:c>
      <x:c r="E94" s="22" t="n">
        <x:v>5660000</x:v>
      </x:c>
      <x:c r="F94" s="24" t="n">
        <x:f>IF(B94="درآمد",E94-D94,D94-E94)</x:f>
        <x:v>1130000</x:v>
      </x:c>
      <x:c r="G94" s="20" t="n">
        <x:f>IFERROR(F94/D94,0)</x:f>
        <x:v>0.16642120765832105</x:v>
      </x:c>
      <x:c r="H94" s="18" t="str">
        <x:f>IF(F94&lt;0,"نامطلوب","مطلوب")</x:f>
        <x:v>مطلوب</x:v>
      </x:c>
    </x:row>
    <x:row r="95" ht="23" customHeight="1">
      <x:c r="A95" s="16" t="n">
        <x:v>11</x:v>
      </x:c>
      <x:c r="B95" s="16" t="str">
        <x:v>هزینه</x:v>
      </x:c>
      <x:c r="C95" s="16" t="str">
        <x:v>حمل و نقل</x:v>
      </x:c>
      <x:c r="D95" s="22" t="n">
        <x:v>5750000</x:v>
      </x:c>
      <x:c r="E95" s="22" t="n">
        <x:v>5140000</x:v>
      </x:c>
      <x:c r="F95" s="24" t="n">
        <x:f>IF(B95="درآمد",E95-D95,D95-E95)</x:f>
        <x:v>610000</x:v>
      </x:c>
      <x:c r="G95" s="20" t="n">
        <x:f>IFERROR(F95/D95,0)</x:f>
        <x:v>0.10608695652173913</x:v>
      </x:c>
      <x:c r="H95" s="18" t="str">
        <x:f>IF(F95&lt;0,"نامطلوب","مطلوب")</x:f>
        <x:v>مطلوب</x:v>
      </x:c>
    </x:row>
    <x:row r="96" ht="23" customHeight="1">
      <x:c r="A96" s="16" t="n">
        <x:v>11</x:v>
      </x:c>
      <x:c r="B96" s="16" t="str">
        <x:v>هزینه</x:v>
      </x:c>
      <x:c r="C96" s="16" t="str">
        <x:v>سایر</x:v>
      </x:c>
      <x:c r="D96" s="22" t="n">
        <x:v>4210000</x:v>
      </x:c>
      <x:c r="E96" s="22" t="n">
        <x:v>3580000</x:v>
      </x:c>
      <x:c r="F96" s="24" t="n">
        <x:f>IF(B96="درآمد",E96-D96,D96-E96)</x:f>
        <x:v>630000</x:v>
      </x:c>
      <x:c r="G96" s="20" t="n">
        <x:f>IFERROR(F96/D96,0)</x:f>
        <x:v>0.1496437054631829</x:v>
      </x:c>
      <x:c r="H96" s="18" t="str">
        <x:f>IF(F96&lt;0,"نامطلوب","مطلوب")</x:f>
        <x:v>مطلوب</x:v>
      </x:c>
    </x:row>
    <x:row r="97" ht="23" customHeight="1">
      <x:c r="A97" s="16" t="n">
        <x:v>12</x:v>
      </x:c>
      <x:c r="B97" s="16" t="str">
        <x:v>درآمد</x:v>
      </x:c>
      <x:c r="C97" s="16" t="str">
        <x:v>فروش خدمات</x:v>
      </x:c>
      <x:c r="D97" s="22" t="n">
        <x:v>98230000</x:v>
      </x:c>
      <x:c r="E97" s="22" t="n">
        <x:v>113770000</x:v>
      </x:c>
      <x:c r="F97" s="24" t="n">
        <x:f>IF(B97="درآمد",E97-D97,D97-E97)</x:f>
        <x:v>15540000</x:v>
      </x:c>
      <x:c r="G97" s="20" t="n">
        <x:f>IFERROR(F97/D97,0)</x:f>
        <x:v>0.1582001425226509</x:v>
      </x:c>
      <x:c r="H97" s="18" t="str">
        <x:f>IF(F97&lt;0,"نامطلوب","مطلوب")</x:f>
        <x:v>مطلوب</x:v>
      </x:c>
    </x:row>
    <x:row r="98" ht="23" customHeight="1">
      <x:c r="A98" s="16" t="n">
        <x:v>12</x:v>
      </x:c>
      <x:c r="B98" s="16" t="str">
        <x:v>درآمد</x:v>
      </x:c>
      <x:c r="C98" s="16" t="str">
        <x:v>پشتیبانی</x:v>
      </x:c>
      <x:c r="D98" s="22" t="n">
        <x:v>48260000</x:v>
      </x:c>
      <x:c r="E98" s="22" t="n">
        <x:v>47440000</x:v>
      </x:c>
      <x:c r="F98" s="24" t="n">
        <x:f>IF(B98="درآمد",E98-D98,D98-E98)</x:f>
        <x:v>-820000</x:v>
      </x:c>
      <x:c r="G98" s="20" t="n">
        <x:f>IFERROR(F98/D98,0)</x:f>
        <x:v>-0.01699129714048902</x:v>
      </x:c>
      <x:c r="H98" s="18" t="str">
        <x:f>IF(F98&lt;0,"نامطلوب","مطلوب")</x:f>
        <x:v>نامطلوب</x:v>
      </x:c>
    </x:row>
    <x:row r="99" ht="23" customHeight="1">
      <x:c r="A99" s="16" t="n">
        <x:v>12</x:v>
      </x:c>
      <x:c r="B99" s="16" t="str">
        <x:v>هزینه</x:v>
      </x:c>
      <x:c r="C99" s="16" t="str">
        <x:v>حقوق</x:v>
      </x:c>
      <x:c r="D99" s="22" t="n">
        <x:v>63850000</x:v>
      </x:c>
      <x:c r="E99" s="22" t="n">
        <x:v>59850000</x:v>
      </x:c>
      <x:c r="F99" s="24" t="n">
        <x:f>IF(B99="درآمد",E99-D99,D99-E99)</x:f>
        <x:v>4000000</x:v>
      </x:c>
      <x:c r="G99" s="20" t="n">
        <x:f>IFERROR(F99/D99,0)</x:f>
        <x:v>0.06264682850430697</x:v>
      </x:c>
      <x:c r="H99" s="18" t="str">
        <x:f>IF(F99&lt;0,"نامطلوب","مطلوب")</x:f>
        <x:v>مطلوب</x:v>
      </x:c>
    </x:row>
    <x:row r="100" ht="23" customHeight="1">
      <x:c r="A100" s="16" t="n">
        <x:v>12</x:v>
      </x:c>
      <x:c r="B100" s="16" t="str">
        <x:v>هزینه</x:v>
      </x:c>
      <x:c r="C100" s="16" t="str">
        <x:v>اجاره</x:v>
      </x:c>
      <x:c r="D100" s="22" t="n">
        <x:v>23270000</x:v>
      </x:c>
      <x:c r="E100" s="22" t="n">
        <x:v>21300000</x:v>
      </x:c>
      <x:c r="F100" s="24" t="n">
        <x:f>IF(B100="درآمد",E100-D100,D100-E100)</x:f>
        <x:v>1970000</x:v>
      </x:c>
      <x:c r="G100" s="20" t="n">
        <x:f>IFERROR(F100/D100,0)</x:f>
        <x:v>0.08465835840137516</x:v>
      </x:c>
      <x:c r="H100" s="18" t="str">
        <x:f>IF(F100&lt;0,"نامطلوب","مطلوب")</x:f>
        <x:v>مطلوب</x:v>
      </x:c>
    </x:row>
    <x:row r="101" ht="23" customHeight="1">
      <x:c r="A101" s="16" t="n">
        <x:v>12</x:v>
      </x:c>
      <x:c r="B101" s="16" t="str">
        <x:v>هزینه</x:v>
      </x:c>
      <x:c r="C101" s="16" t="str">
        <x:v>تبلیغات</x:v>
      </x:c>
      <x:c r="D101" s="22" t="n">
        <x:v>12180000</x:v>
      </x:c>
      <x:c r="E101" s="22" t="n">
        <x:v>14070000</x:v>
      </x:c>
      <x:c r="F101" s="24" t="n">
        <x:f>IF(B101="درآمد",E101-D101,D101-E101)</x:f>
        <x:v>-1890000</x:v>
      </x:c>
      <x:c r="G101" s="20" t="n">
        <x:f>IFERROR(F101/D101,0)</x:f>
        <x:v>-0.15517241379310345</x:v>
      </x:c>
      <x:c r="H101" s="18" t="str">
        <x:f>IF(F101&lt;0,"نامطلوب","مطلوب")</x:f>
        <x:v>نامطلوب</x:v>
      </x:c>
    </x:row>
    <x:row r="102" ht="23" customHeight="1">
      <x:c r="A102" s="16" t="n">
        <x:v>12</x:v>
      </x:c>
      <x:c r="B102" s="16" t="str">
        <x:v>هزینه</x:v>
      </x:c>
      <x:c r="C102" s="16" t="str">
        <x:v>زیرساخت</x:v>
      </x:c>
      <x:c r="D102" s="22" t="n">
        <x:v>7080000</x:v>
      </x:c>
      <x:c r="E102" s="22" t="n">
        <x:v>6270000</x:v>
      </x:c>
      <x:c r="F102" s="24" t="n">
        <x:f>IF(B102="درآمد",E102-D102,D102-E102)</x:f>
        <x:v>810000</x:v>
      </x:c>
      <x:c r="G102" s="20" t="n">
        <x:f>IFERROR(F102/D102,0)</x:f>
        <x:v>0.11440677966101695</x:v>
      </x:c>
      <x:c r="H102" s="18" t="str">
        <x:f>IF(F102&lt;0,"نامطلوب","مطلوب")</x:f>
        <x:v>مطلوب</x:v>
      </x:c>
    </x:row>
    <x:row r="103" ht="23" customHeight="1">
      <x:c r="A103" s="16" t="n">
        <x:v>12</x:v>
      </x:c>
      <x:c r="B103" s="16" t="str">
        <x:v>هزینه</x:v>
      </x:c>
      <x:c r="C103" s="16" t="str">
        <x:v>حمل و نقل</x:v>
      </x:c>
      <x:c r="D103" s="22" t="n">
        <x:v>5770000</x:v>
      </x:c>
      <x:c r="E103" s="22" t="n">
        <x:v>5800000</x:v>
      </x:c>
      <x:c r="F103" s="24" t="n">
        <x:f>IF(B103="درآمد",E103-D103,D103-E103)</x:f>
        <x:v>-30000</x:v>
      </x:c>
      <x:c r="G103" s="20" t="n">
        <x:f>IFERROR(F103/D103,0)</x:f>
        <x:v>-0.005199306759098787</x:v>
      </x:c>
      <x:c r="H103" s="18" t="str">
        <x:f>IF(F103&lt;0,"نامطلوب","مطلوب")</x:f>
        <x:v>نامطلوب</x:v>
      </x:c>
    </x:row>
    <x:row r="104" ht="23" customHeight="1">
      <x:c r="A104" s="16" t="n">
        <x:v>12</x:v>
      </x:c>
      <x:c r="B104" s="16" t="str">
        <x:v>هزینه</x:v>
      </x:c>
      <x:c r="C104" s="16" t="str">
        <x:v>سایر</x:v>
      </x:c>
      <x:c r="D104" s="22" t="n">
        <x:v>4130000</x:v>
      </x:c>
      <x:c r="E104" s="22" t="n">
        <x:v>4350000</x:v>
      </x:c>
      <x:c r="F104" s="24" t="n">
        <x:f>IF(B104="درآمد",E104-D104,D104-E104)</x:f>
        <x:v>-220000</x:v>
      </x:c>
      <x:c r="G104" s="20" t="n">
        <x:f>IFERROR(F104/D104,0)</x:f>
        <x:v>-0.053268765133171914</x:v>
      </x:c>
      <x:c r="H104" s="18" t="str">
        <x:f>IF(F104&lt;0,"نامطلوب","مطلوب")</x:f>
        <x:v>نامطلوب</x:v>
      </x:c>
    </x:row>
  </x:sheetData>
  <x:mergeCells>
    <x:mergeCell ref="A1:H2"/>
    <x:mergeCell ref="A3:H3"/>
  </x:mergeCells>
  <x:conditionalFormatting sqref="F9:F104">
    <x:cfRule type="cellIs" dxfId="0" priority="1" operator="lessThan">
      <x:formula>0</x:formula>
    </x:cfRule>
  </x:conditionalFormatting>
  <x:dataValidations count="1">
    <x:dataValidation type="list" sqref="B9:B104">
      <x:formula1>"درآمد,هزینه"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8" t="str">
        <x:v>تحلیل بودجه | جریان ماهانه</x:v>
      </x:c>
      <x:c r="B1" s="28"/>
      <x:c r="C1" s="28"/>
      <x:c r="D1" s="28"/>
      <x:c r="E1" s="28"/>
      <x:c r="F1" s="28"/>
      <x:c r="G1" s="28"/>
      <x:c r="H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</x:row>
    <x:row r="3" ht="25" customHeight="1">
      <x:c r="A3" s="35" t="str">
        <x:v>مقایسه مانده واقعی و برنامه‌ریزی‌شده | تومان</x:v>
      </x:c>
      <x:c r="B3" s="35"/>
      <x:c r="C3" s="35"/>
      <x:c r="D3" s="35"/>
      <x:c r="E3" s="35"/>
      <x:c r="F3" s="35"/>
      <x:c r="G3" s="35"/>
      <x:c r="H3" s="35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ماه</x:v>
      </x:c>
      <x:c r="B8" s="6" t="str">
        <x:v>درآمد واقعی</x:v>
      </x:c>
      <x:c r="C8" s="6" t="str">
        <x:v>هزینه واقعی</x:v>
      </x:c>
      <x:c r="D8" s="6" t="str">
        <x:v>مانده واقعی</x:v>
      </x:c>
      <x:c r="E8" s="6" t="str">
        <x:v>مانده بودجه‌ای</x:v>
      </x:c>
      <x:c r="F8" s="6" t="str">
        <x:v>اختلاف</x:v>
      </x:c>
    </x:row>
    <x:row r="9" ht="25" customHeight="1">
      <x:c r="A9" s="13" t="n">
        <x:v>1</x:v>
      </x:c>
      <x:c r="B9" s="24" t="n">
        <x:f>SUMIFS('داده‌ها'!$E$9:$E$104,'داده‌ها'!$A$9:$A$104,A9,'داده‌ها'!$B$9:$B$104,"درآمد")</x:f>
        <x:v>113460000</x:v>
      </x:c>
      <x:c r="C9" s="24" t="n">
        <x:f>SUMIFS('داده‌ها'!$E$9:$E$104,'داده‌ها'!$A$9:$A$104,A9,'داده‌ها'!$B$9:$B$104,"هزینه")</x:f>
        <x:v>93590000</x:v>
      </x:c>
      <x:c r="D9" s="24" t="n">
        <x:f>B9-C9</x:f>
        <x:v>19870000</x:v>
      </x:c>
      <x:c r="E9" s="24" t="n">
        <x:f>SUMIFS('داده‌ها'!$D$9:$D$104,'داده‌ها'!$A$9:$A$104,A9,'داده‌ها'!$B$9:$B$104,"درآمد")-SUMIFS('داده‌ها'!$D$9:$D$104,'داده‌ها'!$A$9:$A$104,A9,'داده‌ها'!$B$9:$B$104,"هزینه")</x:f>
        <x:v>13420000</x:v>
      </x:c>
      <x:c r="F9" s="24" t="n">
        <x:f>D9-E9</x:f>
        <x:v>6450000</x:v>
      </x:c>
    </x:row>
    <x:row r="10" ht="25" customHeight="1">
      <x:c r="A10" s="13" t="n">
        <x:v>2</x:v>
      </x:c>
      <x:c r="B10" s="24" t="n">
        <x:f>SUMIFS('داده‌ها'!$E$9:$E$104,'داده‌ها'!$A$9:$A$104,A10,'داده‌ها'!$B$9:$B$104,"درآمد")</x:f>
        <x:v>138080000</x:v>
      </x:c>
      <x:c r="C10" s="24" t="n">
        <x:f>SUMIFS('داده‌ها'!$E$9:$E$104,'داده‌ها'!$A$9:$A$104,A10,'داده‌ها'!$B$9:$B$104,"هزینه")</x:f>
        <x:v>97430000</x:v>
      </x:c>
      <x:c r="D10" s="24" t="n">
        <x:f>B10-C10</x:f>
        <x:v>40650000</x:v>
      </x:c>
      <x:c r="E10" s="24" t="n">
        <x:f>SUMIFS('داده‌ها'!$D$9:$D$104,'داده‌ها'!$A$9:$A$104,A10,'داده‌ها'!$B$9:$B$104,"درآمد")-SUMIFS('داده‌ها'!$D$9:$D$104,'داده‌ها'!$A$9:$A$104,A10,'داده‌ها'!$B$9:$B$104,"هزینه")</x:f>
        <x:v>27510000</x:v>
      </x:c>
      <x:c r="F10" s="24" t="n">
        <x:f>D10-E10</x:f>
        <x:v>13140000</x:v>
      </x:c>
    </x:row>
    <x:row r="11" ht="25" customHeight="1">
      <x:c r="A11" s="13" t="n">
        <x:v>3</x:v>
      </x:c>
      <x:c r="B11" s="24" t="n">
        <x:f>SUMIFS('داده‌ها'!$E$9:$E$104,'داده‌ها'!$A$9:$A$104,A11,'داده‌ها'!$B$9:$B$104,"درآمد")</x:f>
        <x:v>120050000</x:v>
      </x:c>
      <x:c r="C11" s="24" t="n">
        <x:f>SUMIFS('داده‌ها'!$E$9:$E$104,'داده‌ها'!$A$9:$A$104,A11,'داده‌ها'!$B$9:$B$104,"هزینه")</x:f>
        <x:v>100910000</x:v>
      </x:c>
      <x:c r="D11" s="24" t="n">
        <x:f>B11-C11</x:f>
        <x:v>19140000</x:v>
      </x:c>
      <x:c r="E11" s="24" t="n">
        <x:f>SUMIFS('داده‌ها'!$D$9:$D$104,'داده‌ها'!$A$9:$A$104,A11,'داده‌ها'!$B$9:$B$104,"درآمد")-SUMIFS('داده‌ها'!$D$9:$D$104,'داده‌ها'!$A$9:$A$104,A11,'داده‌ها'!$B$9:$B$104,"هزینه")</x:f>
        <x:v>24650000</x:v>
      </x:c>
      <x:c r="F11" s="24" t="n">
        <x:f>D11-E11</x:f>
        <x:v>-5510000</x:v>
      </x:c>
    </x:row>
    <x:row r="12" ht="25" customHeight="1">
      <x:c r="A12" s="13" t="n">
        <x:v>4</x:v>
      </x:c>
      <x:c r="B12" s="24" t="n">
        <x:f>SUMIFS('داده‌ها'!$E$9:$E$104,'داده‌ها'!$A$9:$A$104,A12,'داده‌ها'!$B$9:$B$104,"درآمد")</x:f>
        <x:v>113270000</x:v>
      </x:c>
      <x:c r="C12" s="24" t="n">
        <x:f>SUMIFS('داده‌ها'!$E$9:$E$104,'داده‌ها'!$A$9:$A$104,A12,'داده‌ها'!$B$9:$B$104,"هزینه")</x:f>
        <x:v>109690000</x:v>
      </x:c>
      <x:c r="D12" s="24" t="n">
        <x:f>B12-C12</x:f>
        <x:v>3580000</x:v>
      </x:c>
      <x:c r="E12" s="24" t="n">
        <x:f>SUMIFS('داده‌ها'!$D$9:$D$104,'داده‌ها'!$A$9:$A$104,A12,'داده‌ها'!$B$9:$B$104,"درآمد")-SUMIFS('داده‌ها'!$D$9:$D$104,'داده‌ها'!$A$9:$A$104,A12,'داده‌ها'!$B$9:$B$104,"هزینه")</x:f>
        <x:v>19850000</x:v>
      </x:c>
      <x:c r="F12" s="24" t="n">
        <x:f>D12-E12</x:f>
        <x:v>-16270000</x:v>
      </x:c>
    </x:row>
    <x:row r="13" ht="25" customHeight="1">
      <x:c r="A13" s="13" t="n">
        <x:v>5</x:v>
      </x:c>
      <x:c r="B13" s="24" t="n">
        <x:f>SUMIFS('داده‌ها'!$E$9:$E$104,'داده‌ها'!$A$9:$A$104,A13,'داده‌ها'!$B$9:$B$104,"درآمد")</x:f>
        <x:v>125740000</x:v>
      </x:c>
      <x:c r="C13" s="24" t="n">
        <x:f>SUMIFS('داده‌ها'!$E$9:$E$104,'داده‌ها'!$A$9:$A$104,A13,'داده‌ها'!$B$9:$B$104,"هزینه")</x:f>
        <x:v>94320000</x:v>
      </x:c>
      <x:c r="D13" s="24" t="n">
        <x:f>B13-C13</x:f>
        <x:v>31420000</x:v>
      </x:c>
      <x:c r="E13" s="24" t="n">
        <x:f>SUMIFS('داده‌ها'!$D$9:$D$104,'داده‌ها'!$A$9:$A$104,A13,'داده‌ها'!$B$9:$B$104,"درآمد")-SUMIFS('داده‌ها'!$D$9:$D$104,'داده‌ها'!$A$9:$A$104,A13,'داده‌ها'!$B$9:$B$104,"هزینه")</x:f>
        <x:v>34300000</x:v>
      </x:c>
      <x:c r="F13" s="24" t="n">
        <x:f>D13-E13</x:f>
        <x:v>-2880000</x:v>
      </x:c>
    </x:row>
    <x:row r="14" ht="25" customHeight="1">
      <x:c r="A14" s="13" t="n">
        <x:v>6</x:v>
      </x:c>
      <x:c r="B14" s="24" t="n">
        <x:f>SUMIFS('داده‌ها'!$E$9:$E$104,'داده‌ها'!$A$9:$A$104,A14,'داده‌ها'!$B$9:$B$104,"درآمد")</x:f>
        <x:v>135120000</x:v>
      </x:c>
      <x:c r="C14" s="24" t="n">
        <x:f>SUMIFS('داده‌ها'!$E$9:$E$104,'داده‌ها'!$A$9:$A$104,A14,'داده‌ها'!$B$9:$B$104,"هزینه")</x:f>
        <x:v>103660000</x:v>
      </x:c>
      <x:c r="D14" s="24" t="n">
        <x:f>B14-C14</x:f>
        <x:v>31460000</x:v>
      </x:c>
      <x:c r="E14" s="24" t="n">
        <x:f>SUMIFS('داده‌ها'!$D$9:$D$104,'داده‌ها'!$A$9:$A$104,A14,'داده‌ها'!$B$9:$B$104,"درآمد")-SUMIFS('داده‌ها'!$D$9:$D$104,'داده‌ها'!$A$9:$A$104,A14,'داده‌ها'!$B$9:$B$104,"هزینه")</x:f>
        <x:v>22350000</x:v>
      </x:c>
      <x:c r="F14" s="24" t="n">
        <x:f>D14-E14</x:f>
        <x:v>9110000</x:v>
      </x:c>
    </x:row>
    <x:row r="15" ht="25" customHeight="1">
      <x:c r="A15" s="13" t="n">
        <x:v>7</x:v>
      </x:c>
      <x:c r="B15" s="24" t="n">
        <x:f>SUMIFS('داده‌ها'!$E$9:$E$104,'داده‌ها'!$A$9:$A$104,A15,'داده‌ها'!$B$9:$B$104,"درآمد")</x:f>
        <x:v>135980000</x:v>
      </x:c>
      <x:c r="C15" s="24" t="n">
        <x:f>SUMIFS('داده‌ها'!$E$9:$E$104,'داده‌ها'!$A$9:$A$104,A15,'داده‌ها'!$B$9:$B$104,"هزینه")</x:f>
        <x:v>119380000</x:v>
      </x:c>
      <x:c r="D15" s="24" t="n">
        <x:f>B15-C15</x:f>
        <x:v>16600000</x:v>
      </x:c>
      <x:c r="E15" s="24" t="n">
        <x:f>SUMIFS('داده‌ها'!$D$9:$D$104,'داده‌ها'!$A$9:$A$104,A15,'داده‌ها'!$B$9:$B$104,"درآمد")-SUMIFS('داده‌ها'!$D$9:$D$104,'داده‌ها'!$A$9:$A$104,A15,'داده‌ها'!$B$9:$B$104,"هزینه")</x:f>
        <x:v>19760000</x:v>
      </x:c>
      <x:c r="F15" s="24" t="n">
        <x:f>D15-E15</x:f>
        <x:v>-3160000</x:v>
      </x:c>
    </x:row>
    <x:row r="16" ht="25" customHeight="1">
      <x:c r="A16" s="13" t="n">
        <x:v>8</x:v>
      </x:c>
      <x:c r="B16" s="24" t="n">
        <x:f>SUMIFS('داده‌ها'!$E$9:$E$104,'داده‌ها'!$A$9:$A$104,A16,'داده‌ها'!$B$9:$B$104,"درآمد")</x:f>
        <x:v>127600000</x:v>
      </x:c>
      <x:c r="C16" s="24" t="n">
        <x:f>SUMIFS('داده‌ها'!$E$9:$E$104,'داده‌ها'!$A$9:$A$104,A16,'داده‌ها'!$B$9:$B$104,"هزینه")</x:f>
        <x:v>104180000</x:v>
      </x:c>
      <x:c r="D16" s="24" t="n">
        <x:f>B16-C16</x:f>
        <x:v>23420000</x:v>
      </x:c>
      <x:c r="E16" s="24" t="n">
        <x:f>SUMIFS('داده‌ها'!$D$9:$D$104,'داده‌ها'!$A$9:$A$104,A16,'داده‌ها'!$B$9:$B$104,"درآمد")-SUMIFS('داده‌ها'!$D$9:$D$104,'داده‌ها'!$A$9:$A$104,A16,'داده‌ها'!$B$9:$B$104,"هزینه")</x:f>
        <x:v>30520000</x:v>
      </x:c>
      <x:c r="F16" s="24" t="n">
        <x:f>D16-E16</x:f>
        <x:v>-7100000</x:v>
      </x:c>
    </x:row>
    <x:row r="17" ht="25" customHeight="1">
      <x:c r="A17" s="13" t="n">
        <x:v>9</x:v>
      </x:c>
      <x:c r="B17" s="24" t="n">
        <x:f>SUMIFS('داده‌ها'!$E$9:$E$104,'داده‌ها'!$A$9:$A$104,A17,'داده‌ها'!$B$9:$B$104,"درآمد")</x:f>
        <x:v>137930000</x:v>
      </x:c>
      <x:c r="C17" s="24" t="n">
        <x:f>SUMIFS('داده‌ها'!$E$9:$E$104,'داده‌ها'!$A$9:$A$104,A17,'داده‌ها'!$B$9:$B$104,"هزینه")</x:f>
        <x:v>104820000</x:v>
      </x:c>
      <x:c r="D17" s="24" t="n">
        <x:f>B17-C17</x:f>
        <x:v>33110000</x:v>
      </x:c>
      <x:c r="E17" s="24" t="n">
        <x:f>SUMIFS('داده‌ها'!$D$9:$D$104,'داده‌ها'!$A$9:$A$104,A17,'داده‌ها'!$B$9:$B$104,"درآمد")-SUMIFS('داده‌ها'!$D$9:$D$104,'داده‌ها'!$A$9:$A$104,A17,'داده‌ها'!$B$9:$B$104,"هزینه")</x:f>
        <x:v>33220000</x:v>
      </x:c>
      <x:c r="F17" s="24" t="n">
        <x:f>D17-E17</x:f>
        <x:v>-110000</x:v>
      </x:c>
    </x:row>
    <x:row r="18" ht="25" customHeight="1">
      <x:c r="A18" s="13" t="n">
        <x:v>10</x:v>
      </x:c>
      <x:c r="B18" s="24" t="n">
        <x:f>SUMIFS('داده‌ها'!$E$9:$E$104,'داده‌ها'!$A$9:$A$104,A18,'داده‌ها'!$B$9:$B$104,"درآمد")</x:f>
        <x:v>127320000</x:v>
      </x:c>
      <x:c r="C18" s="24" t="n">
        <x:f>SUMIFS('داده‌ها'!$E$9:$E$104,'داده‌ها'!$A$9:$A$104,A18,'داده‌ها'!$B$9:$B$104,"هزینه")</x:f>
        <x:v>101350000</x:v>
      </x:c>
      <x:c r="D18" s="24" t="n">
        <x:f>B18-C18</x:f>
        <x:v>25970000</x:v>
      </x:c>
      <x:c r="E18" s="24" t="n">
        <x:f>SUMIFS('داده‌ها'!$D$9:$D$104,'داده‌ها'!$A$9:$A$104,A18,'داده‌ها'!$B$9:$B$104,"درآمد")-SUMIFS('داده‌ها'!$D$9:$D$104,'داده‌ها'!$A$9:$A$104,A18,'داده‌ها'!$B$9:$B$104,"هزینه")</x:f>
        <x:v>27020000</x:v>
      </x:c>
      <x:c r="F18" s="24" t="n">
        <x:f>D18-E18</x:f>
        <x:v>-1050000</x:v>
      </x:c>
    </x:row>
    <x:row r="19" ht="25" customHeight="1">
      <x:c r="A19" s="13" t="n">
        <x:v>11</x:v>
      </x:c>
      <x:c r="B19" s="24" t="n">
        <x:f>SUMIFS('داده‌ها'!$E$9:$E$104,'داده‌ها'!$A$9:$A$104,A19,'داده‌ها'!$B$9:$B$104,"درآمد")</x:f>
        <x:v>152180000</x:v>
      </x:c>
      <x:c r="C19" s="24" t="n">
        <x:f>SUMIFS('داده‌ها'!$E$9:$E$104,'داده‌ها'!$A$9:$A$104,A19,'داده‌ها'!$B$9:$B$104,"هزینه")</x:f>
        <x:v>111770000</x:v>
      </x:c>
      <x:c r="D19" s="24" t="n">
        <x:f>B19-C19</x:f>
        <x:v>40410000</x:v>
      </x:c>
      <x:c r="E19" s="24" t="n">
        <x:f>SUMIFS('داده‌ها'!$D$9:$D$104,'داده‌ها'!$A$9:$A$104,A19,'داده‌ها'!$B$9:$B$104,"درآمد")-SUMIFS('داده‌ها'!$D$9:$D$104,'داده‌ها'!$A$9:$A$104,A19,'داده‌ها'!$B$9:$B$104,"هزینه")</x:f>
        <x:v>31760000</x:v>
      </x:c>
      <x:c r="F19" s="24" t="n">
        <x:f>D19-E19</x:f>
        <x:v>8650000</x:v>
      </x:c>
    </x:row>
    <x:row r="20" ht="25" customHeight="1">
      <x:c r="A20" s="13" t="n">
        <x:v>12</x:v>
      </x:c>
      <x:c r="B20" s="24" t="n">
        <x:f>SUMIFS('داده‌ها'!$E$9:$E$104,'داده‌ها'!$A$9:$A$104,A20,'داده‌ها'!$B$9:$B$104,"درآمد")</x:f>
        <x:v>161210000</x:v>
      </x:c>
      <x:c r="C20" s="24" t="n">
        <x:f>SUMIFS('داده‌ها'!$E$9:$E$104,'داده‌ها'!$A$9:$A$104,A20,'داده‌ها'!$B$9:$B$104,"هزینه")</x:f>
        <x:v>111640000</x:v>
      </x:c>
      <x:c r="D20" s="24" t="n">
        <x:f>B20-C20</x:f>
        <x:v>49570000</x:v>
      </x:c>
      <x:c r="E20" s="24" t="n">
        <x:f>SUMIFS('داده‌ها'!$D$9:$D$104,'داده‌ها'!$A$9:$A$104,A20,'داده‌ها'!$B$9:$B$104,"درآمد")-SUMIFS('داده‌ها'!$D$9:$D$104,'داده‌ها'!$A$9:$A$104,A20,'داده‌ها'!$B$9:$B$104,"هزینه")</x:f>
        <x:v>30210000</x:v>
      </x:c>
      <x:c r="F20" s="24" t="n">
        <x:f>D20-E20</x:f>
        <x:v>19360000</x:v>
      </x:c>
    </x:row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1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8" t="str">
        <x:v>پارامترها | سیاست مالی</x:v>
      </x:c>
      <x:c r="B1" s="28"/>
      <x:c r="C1" s="28"/>
      <x:c r="D1" s="28"/>
      <x:c r="E1" s="28"/>
      <x:c r="F1" s="28"/>
      <x:c r="G1" s="28"/>
      <x:c r="H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</x:row>
    <x:row r="3" ht="25" customHeight="1">
      <x:c r="A3" s="35" t="str">
        <x:v>خانه‌های آبی قابل ویرایش هستند؛ تغییر آن‌ها باید در نتایج فرمول‌ها منعکس شود.</x:v>
      </x:c>
      <x:c r="B3" s="35"/>
      <x:c r="C3" s="35"/>
      <x:c r="D3" s="35"/>
      <x:c r="E3" s="35"/>
      <x:c r="F3" s="35"/>
      <x:c r="G3" s="35"/>
      <x:c r="H3" s="35"/>
    </x:row>
    <x:row r="4" ht="25" customHeight="1"/>
    <x:row r="5" ht="25" customHeight="1"/>
    <x:row r="6" ht="25" customHeight="1"/>
    <x:row r="7" ht="39" customHeight="1">
      <x:c r="A7" s="6" t="str">
        <x:v>پارامتر</x:v>
      </x:c>
      <x:c r="B7" s="6" t="str">
        <x:v>مقدار</x:v>
      </x:c>
      <x:c r="C7" s="6" t="str">
        <x:v>واحد / توضیح</x:v>
      </x:c>
    </x:row>
    <x:row r="8" ht="25" customHeight="1">
      <x:c r="A8" t="str">
        <x:v>مبنای ارقام</x:v>
      </x:c>
      <x:c r="B8" s="41" t="str">
        <x:v>تومان</x:v>
      </x:c>
      <x:c r="C8" t="str">
        <x:v>مبالغ فرضی هستند</x:v>
      </x:c>
    </x:row>
    <x:row r="9" ht="25" customHeight="1">
      <x:c r="A9" t="str">
        <x:v>سال گزارش</x:v>
      </x:c>
      <x:c r="B9" s="41" t="str">
        <x:v>۲۰۲۶</x:v>
      </x:c>
      <x:c r="C9" t="str">
        <x:v>ماه‌ها از ۱ تا ۱۲</x:v>
      </x:c>
    </x:row>
    <x:row r="10" ht="25" customHeight="1">
      <x:c r="A10" t="str">
        <x:v>علامت انحراف مطلوب</x:v>
      </x:c>
      <x:c r="B10" s="41" t="str">
        <x:v>مثبت</x:v>
      </x:c>
      <x:c r="C10" t="str">
        <x:v>درآمد بیش از بودجه یا هزینه کمتر از بودجه</x:v>
      </x:c>
    </x:row>
    <x:row r="11" ht="25" customHeight="1">
      <x:c r="A11" t="str">
        <x:v>هشدار</x:v>
      </x:c>
      <x:c r="B11" s="41" t="str">
        <x:v>تصمیم انسانی</x:v>
      </x:c>
      <x:c r="C11" t="str">
        <x:v>نتیجه مدل جای حسابرسی نیست</x:v>
      </x:c>
    </x:row>
    <x:row r="12" ht="25" customHeight="1"/>
    <x:row r="13" ht="25" customHeight="1"/>
    <x:row r="14" ht="25" customHeight="1"/>
    <x:row r="15" ht="25" customHeight="1"/>
    <x:row r="16" ht="25" customHeight="1"/>
    <x:row r="17" ht="25" customHeight="1"/>
    <x:row r="18" ht="25" customHeight="1"/>
    <x:row r="19" ht="25" customHeight="1"/>
    <x:row r="20" ht="25" customHeight="1"/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5" customHeight="1">
      <x:c r="A1" s="28" t="str">
        <x:v>راهنمای بودجه و عملکرد</x:v>
      </x:c>
      <x:c r="B1" s="28"/>
      <x:c r="C1" s="28"/>
      <x:c r="D1" s="28"/>
      <x:c r="E1" s="28"/>
      <x:c r="F1" s="28"/>
      <x:c r="G1" s="28"/>
      <x:c r="H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</x:row>
    <x:row r="3" ht="25" customHeight="1">
      <x:c r="A3" s="35" t="str">
        <x:v>داده‌های فرضی بدون رابطه با کسب‌وکار حقیقی.</x:v>
      </x:c>
      <x:c r="B3" s="35"/>
      <x:c r="C3" s="35"/>
      <x:c r="D3" s="35"/>
      <x:c r="E3" s="35"/>
      <x:c r="F3" s="35"/>
      <x:c r="G3" s="35"/>
      <x:c r="H3" s="35"/>
    </x:row>
    <x:row r="4" ht="25" customHeight="1"/>
    <x:row r="5" ht="25" customHeight="1"/>
    <x:row r="6" ht="31" customHeight="1">
      <x:c r="A6" s="84" t="str">
        <x:v>راهنمای کاربری و شفافیت نمونه</x:v>
      </x:c>
      <x:c r="B6" s="84"/>
      <x:c r="C6" s="84"/>
      <x:c r="D6" s="84"/>
      <x:c r="E6" s="84"/>
      <x:c r="F6" s="84"/>
      <x:c r="G6" s="84"/>
      <x:c r="H6" s="84"/>
    </x:row>
    <x:row r="7" ht="25" customHeight="1"/>
    <x:row r="8" ht="31" customHeight="1">
      <x:c r="A8" s="91" t="str">
        <x:v>تعریف انحراف مطلوب</x:v>
      </x:c>
      <x:c r="B8" s="91"/>
      <x:c r="C8" s="91"/>
      <x:c r="D8" s="91"/>
      <x:c r="E8" s="91"/>
      <x:c r="F8" s="91"/>
      <x:c r="G8" s="91"/>
      <x:c r="H8" s="91"/>
    </x:row>
    <x:row r="9" ht="27" customHeight="1">
      <x:c r="A9" s="97" t="str">
        <x:v>درآمد: عملکرد منهای بودجه. هزینه: بودجه منهای عملکرد. انحراف مثبت یعنی مطلوب‌تر از برنامه.</x:v>
      </x:c>
      <x:c r="B9" s="97"/>
      <x:c r="C9" s="97"/>
      <x:c r="D9" s="97"/>
      <x:c r="E9" s="97"/>
      <x:c r="F9" s="97"/>
      <x:c r="G9" s="97"/>
      <x:c r="H9" s="97"/>
    </x:row>
    <x:row r="10" ht="27" customHeight="1">
      <x:c r="A10" s="97"/>
      <x:c r="B10" s="97"/>
      <x:c r="C10" s="97"/>
      <x:c r="D10" s="97"/>
      <x:c r="E10" s="97"/>
      <x:c r="F10" s="97"/>
      <x:c r="G10" s="97"/>
      <x:c r="H10" s="97"/>
    </x:row>
    <x:row r="11" ht="25" customHeight="1"/>
    <x:row r="12" ht="31" customHeight="1">
      <x:c r="A12" s="91" t="str">
        <x:v>صورت محاسبه</x:v>
      </x:c>
      <x:c r="B12" s="91"/>
      <x:c r="C12" s="91"/>
      <x:c r="D12" s="91"/>
      <x:c r="E12" s="91"/>
      <x:c r="F12" s="91"/>
      <x:c r="G12" s="91"/>
      <x:c r="H12" s="91"/>
    </x:row>
    <x:row r="13" ht="27" customHeight="1">
      <x:c r="A13" s="97" t="str">
        <x:v>مانده عملیاتی واقعی = درآمد واقعی − هزینه واقعی؛ مالیات و اقلام غیرعملیاتی در این مثال وارد نشده‌اند.</x:v>
      </x:c>
      <x:c r="B13" s="97"/>
      <x:c r="C13" s="97"/>
      <x:c r="D13" s="97"/>
      <x:c r="E13" s="97"/>
      <x:c r="F13" s="97"/>
      <x:c r="G13" s="97"/>
      <x:c r="H13" s="97"/>
    </x:row>
    <x:row r="14" ht="27" customHeight="1">
      <x:c r="A14" s="97"/>
      <x:c r="B14" s="97"/>
      <x:c r="C14" s="97"/>
      <x:c r="D14" s="97"/>
      <x:c r="E14" s="97"/>
      <x:c r="F14" s="97"/>
      <x:c r="G14" s="97"/>
      <x:c r="H14" s="97"/>
    </x:row>
    <x:row r="15" ht="25" customHeight="1"/>
    <x:row r="16" ht="31" customHeight="1">
      <x:c r="A16" s="91" t="str">
        <x:v>تست کنترل</x:v>
      </x:c>
      <x:c r="B16" s="91"/>
      <x:c r="C16" s="91"/>
      <x:c r="D16" s="91"/>
      <x:c r="E16" s="91"/>
      <x:c r="F16" s="91"/>
      <x:c r="G16" s="91"/>
      <x:c r="H16" s="91"/>
    </x:row>
    <x:row r="17" ht="27" customHeight="1">
      <x:c r="A17" s="97" t="str">
        <x:v>یک هزینه واقعی را افزایش دهید؛ مانده واقعی کاهش یافته و انحراف مطلوب منفی‌تر می‌شود.</x:v>
      </x:c>
      <x:c r="B17" s="97"/>
      <x:c r="C17" s="97"/>
      <x:c r="D17" s="97"/>
      <x:c r="E17" s="97"/>
      <x:c r="F17" s="97"/>
      <x:c r="G17" s="97"/>
      <x:c r="H17" s="97"/>
    </x:row>
    <x:row r="18" ht="27" customHeight="1">
      <x:c r="A18" s="97"/>
      <x:c r="B18" s="97"/>
      <x:c r="C18" s="97"/>
      <x:c r="D18" s="97"/>
      <x:c r="E18" s="97"/>
      <x:c r="F18" s="97"/>
      <x:c r="G18" s="97"/>
      <x:c r="H18" s="97"/>
    </x:row>
    <x:row r="19" ht="25" customHeight="1"/>
    <x:row r="20" ht="31" customHeight="1">
      <x:c r="A20" s="91" t="str">
        <x:v>ورودی‌ها</x:v>
      </x:c>
      <x:c r="B20" s="91"/>
      <x:c r="C20" s="91"/>
      <x:c r="D20" s="91"/>
      <x:c r="E20" s="91"/>
      <x:c r="F20" s="91"/>
      <x:c r="G20" s="91"/>
      <x:c r="H20" s="91"/>
    </x:row>
    <x:row r="21" ht="27" customHeight="1">
      <x:c r="A21" s="97" t="str">
        <x:v>ماه، نوع درآمد/هزینه و مبلغ‌های بودجه و واقعی در خانه‌های آبی قابل ویرایش هستند.</x:v>
      </x:c>
      <x:c r="B21" s="97"/>
      <x:c r="C21" s="97"/>
      <x:c r="D21" s="97"/>
      <x:c r="E21" s="97"/>
      <x:c r="F21" s="97"/>
      <x:c r="G21" s="97"/>
      <x:c r="H21" s="97"/>
    </x:row>
    <x:row r="22" ht="27" customHeight="1">
      <x:c r="A22" s="97"/>
      <x:c r="B22" s="97"/>
      <x:c r="C22" s="97"/>
      <x:c r="D22" s="97"/>
      <x:c r="E22" s="97"/>
      <x:c r="F22" s="97"/>
      <x:c r="G22" s="97"/>
      <x:c r="H22" s="97"/>
    </x:row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  <x:mergeCell ref="A6:H6"/>
    <x:mergeCell ref="A8:H8"/>
    <x:mergeCell ref="A9:H10"/>
    <x:mergeCell ref="A12:H12"/>
    <x:mergeCell ref="A13:H14"/>
    <x:mergeCell ref="A16:H16"/>
    <x:mergeCell ref="A17:H18"/>
    <x:mergeCell ref="A20:H20"/>
    <x:mergeCell ref="A21:H22"/>
  </x:mergeCells>
  <x:pageMargins left="0.7" right="0.7" top="0.75" bottom="0.75" header="0.3" footer="0.3"/>
</x:worksheet>
</file>